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075" tabRatio="924"/>
  </bookViews>
  <sheets>
    <sheet name="Cover" sheetId="256" r:id="rId1"/>
    <sheet name="Notes" sheetId="253" r:id="rId2"/>
    <sheet name="Contents" sheetId="249" r:id="rId3"/>
    <sheet name="Important Notice" sheetId="254" r:id="rId4"/>
    <sheet name="Highlights" sheetId="250" r:id="rId5"/>
    <sheet name="Table 1" sheetId="172" r:id="rId6"/>
    <sheet name="Table 1a" sheetId="173" r:id="rId7"/>
    <sheet name="Table 2" sheetId="145" r:id="rId8"/>
    <sheet name="Table 2a" sheetId="207" r:id="rId9"/>
    <sheet name="Table 3" sheetId="218" r:id="rId10"/>
    <sheet name="Table 3a" sheetId="174" r:id="rId11"/>
    <sheet name="Table 3b" sheetId="175" r:id="rId12"/>
    <sheet name="Table 4" sheetId="147" r:id="rId13"/>
    <sheet name="Table 4a" sheetId="177" r:id="rId14"/>
    <sheet name="Table 5" sheetId="148" r:id="rId15"/>
    <sheet name="Table 5a" sheetId="178" r:id="rId16"/>
    <sheet name="Table 6" sheetId="149" r:id="rId17"/>
    <sheet name="Table 6a" sheetId="179" r:id="rId18"/>
    <sheet name="Table 6b" sheetId="180" r:id="rId19"/>
    <sheet name="Table 7" sheetId="150" r:id="rId20"/>
    <sheet name="Table 7a" sheetId="181" r:id="rId21"/>
    <sheet name="Table 7b" sheetId="182" r:id="rId22"/>
    <sheet name="Table 7c" sheetId="183" r:id="rId23"/>
    <sheet name="Table 8" sheetId="151" r:id="rId24"/>
    <sheet name="Table 8a" sheetId="184" r:id="rId25"/>
    <sheet name="Table 9" sheetId="152" r:id="rId26"/>
    <sheet name="Table 9a" sheetId="185" r:id="rId27"/>
    <sheet name="Table 10" sheetId="153" r:id="rId28"/>
    <sheet name="Table 10a" sheetId="186" r:id="rId29"/>
    <sheet name="Table 11" sheetId="154" r:id="rId30"/>
    <sheet name="Table 11a" sheetId="187" r:id="rId31"/>
    <sheet name="Table 11b" sheetId="188" r:id="rId32"/>
    <sheet name="Table 11c" sheetId="189" r:id="rId33"/>
    <sheet name="Table 11d" sheetId="190" r:id="rId34"/>
    <sheet name="Table 12" sheetId="155" r:id="rId35"/>
    <sheet name="Table 12a" sheetId="191" r:id="rId36"/>
    <sheet name="Table 12b" sheetId="229" r:id="rId37"/>
    <sheet name="Table 13" sheetId="214" r:id="rId38"/>
    <sheet name="Table 13a" sheetId="217" r:id="rId39"/>
    <sheet name="Table 13b" sheetId="215" r:id="rId40"/>
    <sheet name="Table 14" sheetId="156" r:id="rId41"/>
    <sheet name="Table 14a" sheetId="192" r:id="rId42"/>
    <sheet name="Table 14b" sheetId="193" r:id="rId43"/>
    <sheet name="Table 14c" sheetId="194" r:id="rId44"/>
    <sheet name="Table 15" sheetId="157" r:id="rId45"/>
    <sheet name="Table 15a" sheetId="195" r:id="rId46"/>
    <sheet name="Table 16" sheetId="158" r:id="rId47"/>
    <sheet name="Table 16a" sheetId="196" r:id="rId48"/>
    <sheet name="Table 17" sheetId="159" r:id="rId49"/>
    <sheet name="Table 17a" sheetId="197" r:id="rId50"/>
    <sheet name="Table 18" sheetId="160" r:id="rId51"/>
    <sheet name="Table 18a" sheetId="198" r:id="rId52"/>
    <sheet name="Table 19" sheetId="161" r:id="rId53"/>
    <sheet name="Table 19a" sheetId="199" r:id="rId54"/>
    <sheet name="Table 19b" sheetId="200" r:id="rId55"/>
    <sheet name="Table 19c" sheetId="201" r:id="rId56"/>
    <sheet name="Table 20" sheetId="162" r:id="rId57"/>
    <sheet name="Table 20a" sheetId="202" r:id="rId58"/>
    <sheet name="Table 20b" sheetId="203" r:id="rId59"/>
    <sheet name="Table 21" sheetId="204" r:id="rId60"/>
    <sheet name="Table 22" sheetId="205" r:id="rId61"/>
    <sheet name="Revisions" sheetId="247" r:id="rId62"/>
    <sheet name="Explanatory Notes" sheetId="255" r:id="rId63"/>
  </sheets>
  <externalReferences>
    <externalReference r:id="rId64"/>
    <externalReference r:id="rId65"/>
  </externalReferences>
  <definedNames>
    <definedName name="_AMO_UniqueIdentifier" localSheetId="4" hidden="1">"'69dc5629-f202-411c-bda2-73d57087d6d8'"</definedName>
    <definedName name="_AMO_UniqueIdentifier" hidden="1">"'64900652-b77e-4768-9289-1a935d66f085'"</definedName>
    <definedName name="_xlnm._FilterDatabase" localSheetId="61" hidden="1">Revisions!$A$5:$F$5</definedName>
    <definedName name="bvb">#REF!</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hgh">#REF!</definedName>
    <definedName name="hghf">#REF!</definedName>
    <definedName name="output1" localSheetId="0">#REF!</definedName>
    <definedName name="output1">#REF!</definedName>
    <definedName name="output2" localSheetId="0">#REF!</definedName>
    <definedName name="output2">#REF!</definedName>
    <definedName name="_xlnm.Print_Area" localSheetId="0">Cover!$A$1:$A$45</definedName>
    <definedName name="_xlnm.Print_Area" localSheetId="4">Highlights!$A$1:$A$41</definedName>
    <definedName name="_xlnm.Print_Area" localSheetId="1">Notes!$A$1:$B$34</definedName>
    <definedName name="_xlnm.Print_Area" localSheetId="5">'Table 1'!$A$1:$E$31</definedName>
    <definedName name="_xlnm.Print_Area" localSheetId="27">'Table 10'!$A$1:$F$31</definedName>
    <definedName name="_xlnm.Print_Area" localSheetId="28">'Table 10a'!$A$1:$U$31</definedName>
    <definedName name="_xlnm.Print_Area" localSheetId="29">'Table 11'!$A$1:$D$26</definedName>
    <definedName name="_xlnm.Print_Area" localSheetId="30">'Table 11a'!$A$1:$Q$27</definedName>
    <definedName name="_xlnm.Print_Area" localSheetId="31">'Table 11b'!$A$1:$M$24</definedName>
    <definedName name="_xlnm.Print_Area" localSheetId="32">'Table 11c'!$A$1:$U$36</definedName>
    <definedName name="_xlnm.Print_Area" localSheetId="33">'Table 11d'!$A$1:$U$20</definedName>
    <definedName name="_xlnm.Print_Area" localSheetId="34">'Table 12'!$A$1:$L$39</definedName>
    <definedName name="_xlnm.Print_Area" localSheetId="35">'Table 12a'!$A$1:$S$40</definedName>
    <definedName name="_xlnm.Print_Area" localSheetId="36">'Table 12b'!$A$1:$Q$156</definedName>
    <definedName name="_xlnm.Print_Area" localSheetId="37">'Table 13'!$A$1:$F$23</definedName>
    <definedName name="_xlnm.Print_Area" localSheetId="38">'Table 13a'!$A$1:$E$40</definedName>
    <definedName name="_xlnm.Print_Area" localSheetId="40">'Table 14'!$A$1:$F$32</definedName>
    <definedName name="_xlnm.Print_Area" localSheetId="41">'Table 14a'!$A$1:$F$33</definedName>
    <definedName name="_xlnm.Print_Area" localSheetId="42">'Table 14b'!$A$1:$F$42</definedName>
    <definedName name="_xlnm.Print_Area" localSheetId="43">'Table 14c'!$A$1:$Z$35</definedName>
    <definedName name="_xlnm.Print_Area" localSheetId="44">'Table 15'!$A$1:$F$41</definedName>
    <definedName name="_xlnm.Print_Area" localSheetId="45">'Table 15a'!$A$1:$Z$13</definedName>
    <definedName name="_xlnm.Print_Area" localSheetId="46">'Table 16'!$A$1:$F$21</definedName>
    <definedName name="_xlnm.Print_Area" localSheetId="47">'Table 16a'!$A$1:$Z$22</definedName>
    <definedName name="_xlnm.Print_Area" localSheetId="48">'Table 17'!$A$1:$G$26</definedName>
    <definedName name="_xlnm.Print_Area" localSheetId="49">'Table 17a'!$A$1:$Z$30</definedName>
    <definedName name="_xlnm.Print_Area" localSheetId="50">'Table 18'!$A$1:$F$23</definedName>
    <definedName name="_xlnm.Print_Area" localSheetId="51">'Table 18a'!$A$1:$Z$19</definedName>
    <definedName name="_xlnm.Print_Area" localSheetId="52">'Table 19'!$A$1:$F$12</definedName>
    <definedName name="_xlnm.Print_Area" localSheetId="53">'Table 19a'!$A$1:$F$45</definedName>
    <definedName name="_xlnm.Print_Area" localSheetId="54">'Table 19b'!$A$1:$G$13</definedName>
    <definedName name="_xlnm.Print_Area" localSheetId="55">'Table 19c'!$A$1:$Z$37</definedName>
    <definedName name="_xlnm.Print_Area" localSheetId="6">'Table 1a'!$A$1:$K$74</definedName>
    <definedName name="_xlnm.Print_Area" localSheetId="7">'Table 2'!$A$1:$C$23</definedName>
    <definedName name="_xlnm.Print_Area" localSheetId="56">'Table 20'!$A$1:$L$38</definedName>
    <definedName name="_xlnm.Print_Area" localSheetId="57">'Table 20a'!$A$1:$Z$19</definedName>
    <definedName name="_xlnm.Print_Area" localSheetId="58">'Table 20b'!$A$1:$S$39</definedName>
    <definedName name="_xlnm.Print_Area" localSheetId="59">'Table 21'!$A$1:$E$25</definedName>
    <definedName name="_xlnm.Print_Area" localSheetId="60">'Table 22'!$A$1:$P$36</definedName>
    <definedName name="_xlnm.Print_Area" localSheetId="8">'Table 2a'!$A$1:$G$23</definedName>
    <definedName name="_xlnm.Print_Area" localSheetId="9">'Table 3'!$A$1:$G$34</definedName>
    <definedName name="_xlnm.Print_Area" localSheetId="10">'Table 3a'!$A$1:$P$34</definedName>
    <definedName name="_xlnm.Print_Area" localSheetId="11">'Table 3b'!$A$1:$F$57</definedName>
    <definedName name="_xlnm.Print_Area" localSheetId="12">'Table 4'!$A$1:$E$30</definedName>
    <definedName name="_xlnm.Print_Area" localSheetId="13">'Table 4a'!$A$1:$P$214</definedName>
    <definedName name="_xlnm.Print_Area" localSheetId="14">'Table 5'!$A$1:$D$45</definedName>
    <definedName name="_xlnm.Print_Area" localSheetId="15">'Table 5a'!$A$1:$BX$84</definedName>
    <definedName name="_xlnm.Print_Area" localSheetId="16">'Table 6'!$A$1:$G$36</definedName>
    <definedName name="_xlnm.Print_Area" localSheetId="17">'Table 6a'!$A$1:$AE$31</definedName>
    <definedName name="_xlnm.Print_Area" localSheetId="18">'Table 6b'!$A$1:$Z$31</definedName>
    <definedName name="_xlnm.Print_Area" localSheetId="19">'Table 7'!$A$1:$D$45</definedName>
    <definedName name="_xlnm.Print_Area" localSheetId="20">'Table 7a'!$A$1:$F$41</definedName>
    <definedName name="_xlnm.Print_Area" localSheetId="21">'Table 7b'!$A$1:$F$24</definedName>
    <definedName name="_xlnm.Print_Area" localSheetId="22">'Table 7c'!$A$1:$Z$50</definedName>
    <definedName name="_xlnm.Print_Area" localSheetId="23">'Table 8'!$A$1:$E$19</definedName>
    <definedName name="_xlnm.Print_Area" localSheetId="24">'Table 8a'!$A$1:$Q$38</definedName>
    <definedName name="_xlnm.Print_Area" localSheetId="25">'Table 9'!$A$1:$F$21</definedName>
    <definedName name="_xlnm.Print_Area" localSheetId="26">'Table 9a'!$A$1:$P$22</definedName>
    <definedName name="Raw" localSheetId="0">OFFSET(#REF!,0,0,COUNTA(#REF!),COUNTA(#REF!))</definedName>
    <definedName name="Raw" localSheetId="62">OFFSET(#REF!,0,0,COUNTA(#REF!),COUNTA(#REF!))</definedName>
    <definedName name="Raw" localSheetId="1">OFFSET(#REF!,0,0,COUNTA(#REF!),COUNTA(#REF!))</definedName>
    <definedName name="Raw">OFFSET(#REF!,0,0,COUNTA(#REF!),COUNTA(#REF!))</definedName>
    <definedName name="Tab_10">'Table 10'!$F$7:$F$18</definedName>
    <definedName name="Tab_10A">'Table 10'!$F$21:$F$30</definedName>
    <definedName name="Tab_10AB">'Table 10a'!$R$7:$U$18</definedName>
    <definedName name="Tab_10ABFT1">'Table 10a'!$B$7:$E$18</definedName>
    <definedName name="Tab_10ABFT2">'Table 10a'!$F$7:$I$18</definedName>
    <definedName name="Tab_10ABFT3">'Table 10a'!$J$7:$M$18</definedName>
    <definedName name="Tab_10ABFT4">'Table 10a'!$N$7:$Q$18</definedName>
    <definedName name="Tab_10AC">'Table 10a'!$R$21:$U$30</definedName>
    <definedName name="Tab_10ACFTA1">'Table 10a'!$B$21:$E$30</definedName>
    <definedName name="Tab_10ACFTA2">'Table 10a'!$F$21:$I$30</definedName>
    <definedName name="Tab_10ACFTA3">'Table 10a'!$J$21:$M$30</definedName>
    <definedName name="Tab_10ACFTA4">'Table 10a'!$N$21:$Q$30</definedName>
    <definedName name="Tab_10FT">'Table 10'!$B$7:$E$18</definedName>
    <definedName name="Tab_10FTA">'Table 10'!$B$21:$E$30</definedName>
    <definedName name="Tab_11A">'Table 11a'!$B$7:$P$25</definedName>
    <definedName name="Tab_11BCOL1">'Table 11b'!$B$9:$E$25</definedName>
    <definedName name="Tab_11BCOL1FT_C">'Table 11b'!$B$30:$E$43</definedName>
    <definedName name="Tab_11BCOL1FT_I">'Table 11b'!$B$48:$E$61</definedName>
    <definedName name="Tab_11BCOL1FT_PS">'Table 11b'!$B$66:$E$79</definedName>
    <definedName name="Tab_11BCOL1FT_R">'Table 11b'!$B$84:$E$97</definedName>
    <definedName name="Tab_11BCOL2">'Table 11b'!$F$9:$I$25</definedName>
    <definedName name="Tab_11BCOL2FT_C">'Table 11b'!$F$30:$I$43</definedName>
    <definedName name="Tab_11BCOL2FT_I">'Table 11b'!$F$48:$I$61</definedName>
    <definedName name="Tab_11BCOL2FT_PS">'Table 11b'!$F$66:$I$79</definedName>
    <definedName name="Tab_11BCOL2FT_R">'Table 11b'!$F$84:$I$97</definedName>
    <definedName name="Tab_11BCOL3">'Table 11b'!$J$9:$M$25</definedName>
    <definedName name="Tab_11BCOL3FT_C">'Table 11b'!$J$30:$M$43</definedName>
    <definedName name="Tab_11BCOL3FT_I">'Table 11b'!$J$48:$M$61</definedName>
    <definedName name="Tab_11BCOL3FT_PS">'Table 11b'!$J$66:$M$79</definedName>
    <definedName name="Tab_11BCOL3FT_R">'Table 11b'!$J$84:$M$97</definedName>
    <definedName name="Tab_11C">'Table 11c'!$R$8:$U$20</definedName>
    <definedName name="Tab_11CA">'Table 11c'!$R$23:$U$35</definedName>
    <definedName name="Tab_11CFT1">'Table 11c'!$B$8:$E$20</definedName>
    <definedName name="Tab_11CFT2">'Table 11c'!$F$8:$I$20</definedName>
    <definedName name="Tab_11CFT3">'Table 11c'!$J$8:$M$20</definedName>
    <definedName name="Tab_11CFT4">'Table 11c'!$N$8:$Q$20</definedName>
    <definedName name="Tab_11CFTA1">'Table 11c'!$B$23:$E$35</definedName>
    <definedName name="Tab_11CFTA2">'Table 11c'!$F$23:$I$35</definedName>
    <definedName name="Tab_11CFTA3">'Table 11c'!$J$23:$M$35</definedName>
    <definedName name="Tab_11CFTA4">'Table 11c'!$N$23:$Q$35</definedName>
    <definedName name="Tab_11COL1">'Table 11'!$B$7:$B$23</definedName>
    <definedName name="Tab_11COL2">'Table 11'!$C$7:$C$23</definedName>
    <definedName name="Tab_11COL3">'Table 11'!$D$7:$D$23</definedName>
    <definedName name="Tab_11D">'Table 11d'!$R$8:$U$20</definedName>
    <definedName name="Tab_11DFT1">'Table 11d'!$B$8:$E$20</definedName>
    <definedName name="Tab_11DFT2">'Table 11d'!$F$8:$I$20</definedName>
    <definedName name="Tab_11DFT3">'Table 11d'!$J$8:$M$20</definedName>
    <definedName name="Tab_11DFT4">'Table 11d'!$N$8:$Q$20</definedName>
    <definedName name="Tab_12ACOL1TO7">'Table 12a'!$B$11:$J$23</definedName>
    <definedName name="Tab_12ACOL1TO7A">'Table 12a'!$B$27:$J$39</definedName>
    <definedName name="Tab_12ACOL8TO14">'Table 12a'!$K$11:$S$23</definedName>
    <definedName name="Tab_12ACOL8TO14A">'Table 12a'!$K$27:$S$39</definedName>
    <definedName name="Tab_12B1">'Table 12b'!$C$6:$Q$33</definedName>
    <definedName name="Tab_12B2">'Table 12b'!$C$37:$Q$64</definedName>
    <definedName name="Tab_12B3">'Table 12b'!$C$68:$Q$95</definedName>
    <definedName name="Tab_12B4">'Table 12b'!$C$99:$Q$126</definedName>
    <definedName name="Tab_12B5">'Table 12b'!$C$130:$Q$153</definedName>
    <definedName name="Tab_12COL11TO15">'Table 12'!$J$8:$L$20</definedName>
    <definedName name="Tab_12COL1TO5">'Table 12'!$B$8:$E$20</definedName>
    <definedName name="Tab_12COL1TO5A">'Table 12'!$B$24:$E$36</definedName>
    <definedName name="Tab_12COL6TO10">'Table 12'!$F$8:$I$20</definedName>
    <definedName name="Tab_12COL6TO10A">'Table 12'!$F$24:$I$36</definedName>
    <definedName name="Tab_13AA">'Table 13a'!$B$7:$E$12</definedName>
    <definedName name="Tab_13AB">'Table 13a'!$B$14:$E$19</definedName>
    <definedName name="Tab_13AC">'Table 13a'!$B$21:$E$26</definedName>
    <definedName name="Tab_13AD">'Table 13a'!$B$28:$E$33</definedName>
    <definedName name="Tab_13AE">'Table 13a'!$B$35:$E$40</definedName>
    <definedName name="Tab_13BCOL1">'Table 13b'!$B$8:$E$20</definedName>
    <definedName name="Tab_13BCOL1A">'Table 13b'!$B$24:$E$36</definedName>
    <definedName name="Tab_13BCOL2">'Table 13b'!$F$8:$I$20</definedName>
    <definedName name="Tab_13BCOL2A">'Table 13b'!$F$24:$I$36</definedName>
    <definedName name="Tab_13BCOL3">'Table 13b'!$J$8:$M$20</definedName>
    <definedName name="Tab_13BCOL3A">'Table 13b'!$J$24:$M$36</definedName>
    <definedName name="Tab_13COL1">'Table 13'!$B$7:$B$12</definedName>
    <definedName name="Tab_13COL1A">'Table 13'!$B$16:$B$21</definedName>
    <definedName name="Tab_13COL2">'Table 13'!$C$7:$C$12</definedName>
    <definedName name="Tab_13COL2A">'Table 13'!$C$16:$C$21</definedName>
    <definedName name="Tab_13COL3">'Table 13'!$D$7:$D$12</definedName>
    <definedName name="Tab_13COL3A">'Table 13'!$D$16:$D$21</definedName>
    <definedName name="Tab_13COL4">'Table 13'!$E$7:$E$12</definedName>
    <definedName name="Tab_13COL5">'Table 13'!$F$7:$F$12</definedName>
    <definedName name="Tab_14">'Table 14'!$F$7:$F$31</definedName>
    <definedName name="Tab_14A">'Table 14a'!$B$7:$F$7</definedName>
    <definedName name="Tab_14AFT1">'Table 14a'!$B$10:$F$14</definedName>
    <definedName name="Tab_14AFT2">'Table 14a'!$B$16:$F$20</definedName>
    <definedName name="Tab_14AFT3">'Table 14a'!$B$22:$F$26</definedName>
    <definedName name="Tab_14AFT4">'Table 14a'!$B$28:$F$32</definedName>
    <definedName name="Tab_14B">'Table 14b'!$B$6:$F$12</definedName>
    <definedName name="Tab_14BFT_C">'Table 14b'!$B$15:$F$20</definedName>
    <definedName name="Tab_14BFT_I">'Table 14b'!$B$22:$F$27</definedName>
    <definedName name="Tab_14BFT_PS">'Table 14b'!$B$29:$F$34</definedName>
    <definedName name="Tab_14BFT_R">'Table 14b'!$B$36:$F$41</definedName>
    <definedName name="Tab_14C">'Table 14c'!$V$8:$Z$34</definedName>
    <definedName name="Tab_14CFT1">'Table 14c'!$B$8:$F$34</definedName>
    <definedName name="Tab_14CFT2">'Table 14c'!$G$8:$K$34</definedName>
    <definedName name="Tab_14CFT3">'Table 14c'!$L$8:$P$34</definedName>
    <definedName name="Tab_14CFT4">'Table 14c'!$Q$8:$U$34</definedName>
    <definedName name="Tab_14FT">'Table 14'!$B$7:$E$31</definedName>
    <definedName name="Tab_15A">'Table 15a'!$V$7:$Z$12</definedName>
    <definedName name="Tab_15AFT1">'Table 15a'!$B$7:$F$12</definedName>
    <definedName name="Tab_15AFT2">'Table 15a'!$G$7:$K$12</definedName>
    <definedName name="Tab_15AFT3">'Table 15a'!$L$7:$P$12</definedName>
    <definedName name="Tab_15AFT4">'Table 15a'!$Q$7:$U$12</definedName>
    <definedName name="Tab_15COL1">'Table 15'!$B$6:$B$40</definedName>
    <definedName name="Tab_15COL2">'Table 15'!$C$6:$C$40</definedName>
    <definedName name="Tab_15COL3">'Table 15'!$D$6:$D$40</definedName>
    <definedName name="Tab_15COL4">'Table 15'!$E$6:$E$40</definedName>
    <definedName name="Tab_15COL5">'Table 15'!$F$6:$F$40</definedName>
    <definedName name="Tab_16">'Table 16'!$F$6:$F$20</definedName>
    <definedName name="Tab_16A">'Table 16a'!$V$7:$Z$21</definedName>
    <definedName name="Tab_16AFT1">'Table 16a'!$B$7:$F$21</definedName>
    <definedName name="Tab_16AFT2">'Table 16a'!$G$7:$K$21</definedName>
    <definedName name="Tab_16AFT3">'Table 16a'!$L$7:$P$21</definedName>
    <definedName name="Tab_16AFT4">'Table 16a'!$Q$7:$U$21</definedName>
    <definedName name="Tab_16FT">'Table 16'!$B$6:$E$20</definedName>
    <definedName name="Tab_17">'Table 17'!$B$7:$G$15</definedName>
    <definedName name="Tab_17A">'Table 17'!$B$17:$G$25</definedName>
    <definedName name="Tab_17AB">'Table 17a'!$V$8:$Z$16</definedName>
    <definedName name="Tab_17AC">'Table 17a'!$V$20:$Z$28</definedName>
    <definedName name="Tab_17AFT1">'Table 17a'!$B$8:$F$16</definedName>
    <definedName name="Tab_17AFT2">'Table 17a'!$G$8:$K$16</definedName>
    <definedName name="Tab_17AFT3">'Table 17a'!$L$8:$P$16</definedName>
    <definedName name="Tab_17AFT4">'Table 17a'!$Q$8:$U$16</definedName>
    <definedName name="Tab_17AFTA1">'Table 17a'!$B$20:$F$28</definedName>
    <definedName name="Tab_17AFTA2">'Table 17a'!$G$20:$K$28</definedName>
    <definedName name="Tab_17AFTA3">'Table 17a'!$L$20:$P$28</definedName>
    <definedName name="Tab_17AFTA4">'Table 17a'!$Q$20:$U$28</definedName>
    <definedName name="Tab_18">'Table 18'!$F$6:$F$15</definedName>
    <definedName name="Tab_18A">'Table 18'!$F$18:$F$19</definedName>
    <definedName name="Tab_18AB">'Table 18a'!$V$7:$Z$16</definedName>
    <definedName name="Tab_18AC">'Table 18a'!$V$19:$Z$20</definedName>
    <definedName name="Tab_18AFT1">'Table 18a'!$B$7:$F$16</definedName>
    <definedName name="Tab_18AFT2">'Table 18a'!$G$7:$K$16</definedName>
    <definedName name="Tab_18AFT3">'Table 18a'!$L$7:$P$16</definedName>
    <definedName name="Tab_18AFT4">'Table 18a'!$Q$7:$U$16</definedName>
    <definedName name="Tab_18AFTA1">'Table 18a'!$B$19:$F$20</definedName>
    <definedName name="Tab_18AFTA2">'Table 18a'!$G$19:$K$20</definedName>
    <definedName name="Tab_18AFTA3">'Table 18a'!$L$19:$P$20</definedName>
    <definedName name="Tab_18AFTA4">'Table 18a'!$Q$19:$U$20</definedName>
    <definedName name="Tab_18FT">'Table 18'!$B$6:$E$15</definedName>
    <definedName name="Tab_18FTA">'Table 18'!$B$18:$E$19</definedName>
    <definedName name="Tab_19">'Table 19'!$F$5:$F$10</definedName>
    <definedName name="Tab_19A">'Table 19a'!$B$6:$F$11</definedName>
    <definedName name="Tab_19AFT_C">'Table 19a'!$B$14:$F$19</definedName>
    <definedName name="Tab_19AFT_I">'Table 19a'!$B$22:$F$27</definedName>
    <definedName name="Tab_19AFT_PS">'Table 19a'!$B$30:$F$35</definedName>
    <definedName name="Tab_19AFT_R">'Table 19a'!$B$38:$F$43</definedName>
    <definedName name="Tab_19B">'Table 19b'!$B$6:$F$12</definedName>
    <definedName name="Tab_19C">'Table 19c'!$V$8:$Z$20</definedName>
    <definedName name="Tab_19CA">'Table 19c'!$V$24:$Z$36</definedName>
    <definedName name="Tab_19CFT1">'Table 19c'!$B$8:$F$20</definedName>
    <definedName name="Tab_19CFT2">'Table 19c'!$G$8:$K$20</definedName>
    <definedName name="Tab_19CFT3">'Table 19c'!$L$8:$P$20</definedName>
    <definedName name="Tab_19CFT4">'Table 19c'!$Q$8:$U$20</definedName>
    <definedName name="Tab_19CFTA1">'Table 19c'!$B$24:$F$36</definedName>
    <definedName name="Tab_19CFTA2">'Table 19c'!$G$24:$K$36</definedName>
    <definedName name="Tab_19CFTA3">'Table 19c'!$L$24:$P$36</definedName>
    <definedName name="Tab_19CFTA4">'Table 19c'!$Q$24:$U$36</definedName>
    <definedName name="Tab_19FT">'Table 19'!$B$5:$E$10</definedName>
    <definedName name="Tab_1ACOL1">'Table 1a'!$B$8:$F$72</definedName>
    <definedName name="Tab_1ACOL2">'Table 1a'!$G$8:$K$72</definedName>
    <definedName name="Tab_1COL1">'Table 1'!$B$6:$B$28</definedName>
    <definedName name="Tab_1COL2">'Table 1'!$C$6:$C$28</definedName>
    <definedName name="Tab_1COL3">'Table 1'!$D$6:$D$28</definedName>
    <definedName name="Tab_1COL4">'Table 1'!$E$6:$E$28</definedName>
    <definedName name="Tab_2">'Table 2'!$B$6:$B$22</definedName>
    <definedName name="Tab_20" localSheetId="36">'[2]Table 20'!#REF!</definedName>
    <definedName name="Tab_20">'[2]Table 20'!#REF!</definedName>
    <definedName name="Tab_20A">'Table 20a'!$V$7:$Z$19</definedName>
    <definedName name="Tab_20AFT1">'Table 20a'!$B$7:$F$19</definedName>
    <definedName name="Tab_20AFT2">'Table 20a'!$G$7:$K$19</definedName>
    <definedName name="Tab_20AFT3">'Table 20a'!$L$7:$P$19</definedName>
    <definedName name="Tab_20AFT4">'Table 20a'!$Q$7:$U$19</definedName>
    <definedName name="Tab_20BCOL1TO7">'Table 20b'!$B$10:$J$22</definedName>
    <definedName name="Tab_20BCOL1TO7A">'Table 20b'!$B$26:$J$38</definedName>
    <definedName name="Tab_20BCOL8TO14">'Table 20b'!$K$10:$S$22</definedName>
    <definedName name="Tab_20BCOL8TO14A">'Table 20b'!$K$26:$S$38</definedName>
    <definedName name="Tab_20COL11TO15">'Table 20'!$J$7:$L$19</definedName>
    <definedName name="Tab_20COL1TO5">'Table 20'!$B$7:$E$19</definedName>
    <definedName name="Tab_20COL1TO5A">'Table 20'!$B$23:$E$35</definedName>
    <definedName name="Tab_20COL1TO7A">'Table 20b'!$B$26:$J$38</definedName>
    <definedName name="Tab_20COL6TO10">'Table 20'!$F$7:$I$19</definedName>
    <definedName name="Tab_20COL6TO10A">'Table 20'!$F$23:$I$35</definedName>
    <definedName name="Tab_21">'Table 21'!$B$6:$E$24</definedName>
    <definedName name="Tab_22COL1">'Table 22'!$B$7:$F$19</definedName>
    <definedName name="Tab_22COL1A">'Table 22'!$B$23:$F$35</definedName>
    <definedName name="Tab_22COL2">'Table 22'!$G$7:$K$19</definedName>
    <definedName name="Tab_22COL2A">'Table 22'!$G$23:$K$35</definedName>
    <definedName name="Tab_22COL3">'Table 22'!$L$7:$P$19</definedName>
    <definedName name="Tab_2EXCEL">'Table 2a'!$B$6:$F$22</definedName>
    <definedName name="Tab_3A">'Table 3a'!$B$6:$P$33</definedName>
    <definedName name="Tab_3B">'Table 3b'!$B$7:$F$28</definedName>
    <definedName name="Tab_3BA">'Table 3b'!$B$32:$F$53</definedName>
    <definedName name="Tab_3COL1">'Table 3'!$B$6:$B$29</definedName>
    <definedName name="Tab_3COL2">'Table 3'!$C$6:$C$29</definedName>
    <definedName name="Tab_3COL3">'Table 3'!$D$6:$D$29</definedName>
    <definedName name="Tab_3COL4">'Table 3'!$E$6:$E$29</definedName>
    <definedName name="Tab_3COL5">'Table 3'!$F$6:$F$29</definedName>
    <definedName name="Tab_3COL6">'Table 3'!$G$6:$G$29</definedName>
    <definedName name="Tab_4A1">'Table 4a'!$B$7:$P$29</definedName>
    <definedName name="Tab_4A2">'Table 4a'!$B$59:$P$81</definedName>
    <definedName name="Tab_4A3">'Table 4a'!$B$85:$P$107</definedName>
    <definedName name="Tab_4A4">'Table 4a'!$B$111:$P$133</definedName>
    <definedName name="Tab_4A5">'Table 4a'!$B$137:$P$159</definedName>
    <definedName name="Tab_4A6">'Table 4a'!$B$163:$P$185</definedName>
    <definedName name="Tab_4A7">'Table 4a'!$B$189:$P$211</definedName>
    <definedName name="Tab_4A8">'Table 4a'!$B$33:$P$55</definedName>
    <definedName name="Tab_4COL1">'Table 4'!$B$7:$B$29</definedName>
    <definedName name="Tab_4COL2">'Table 4'!$C$7:$C$29</definedName>
    <definedName name="Tab_4COL3">'Table 4'!$D$7:$D$29</definedName>
    <definedName name="Tab_4COL4">'Table 4'!$E$7:$E$29</definedName>
    <definedName name="Tab_5ACOL1">'Table 5a'!$V$9:$Z$25</definedName>
    <definedName name="Tab_5ACOL1A">'Table 5a'!$V$27:$Z$43</definedName>
    <definedName name="Tab_5ACOL1AA">'Table 5a'!$V$49:$Z$65</definedName>
    <definedName name="Tab_5ACOL1AB">'Table 5a'!$V$67:$Z$83</definedName>
    <definedName name="Tab_5ACOL1FT1">'Table 5a'!$B$9:$F$25</definedName>
    <definedName name="Tab_5ACOL1FT2">'Table 5a'!$G$9:$K$25</definedName>
    <definedName name="Tab_5ACOL1FT3">'Table 5a'!$L$9:$P$25</definedName>
    <definedName name="Tab_5ACOL1FT4">'Table 5a'!$Q$9:$U$25</definedName>
    <definedName name="Tab_5ACOL1FTA1">'Table 5a'!$B$27:$F$43</definedName>
    <definedName name="Tab_5ACOL1FTA1A">'Table 5a'!$B$49:$F$65</definedName>
    <definedName name="Tab_5ACOL1FTA2">'Table 5a'!$G$27:$K$43</definedName>
    <definedName name="Tab_5ACOL1FTA2A">'Table 5a'!$G$49:$K$65</definedName>
    <definedName name="Tab_5ACOL1FTA3">'Table 5a'!$L$27:$P$43</definedName>
    <definedName name="Tab_5ACOL1FTA3A">'Table 5a'!$L$49:$P$65</definedName>
    <definedName name="Tab_5ACOL1FTA4">'Table 5a'!$Q$27:$U$43</definedName>
    <definedName name="Tab_5ACOL1FTA4A">'Table 5a'!$Q$49:$U$65</definedName>
    <definedName name="Tab_5ACOL1FTAB1">'Table 5a'!$B$67:$F$83</definedName>
    <definedName name="Tab_5ACOL1FTAB2">'Table 5a'!$G$67:$K$83</definedName>
    <definedName name="Tab_5ACOL1FTAB3">'Table 5a'!$L$67:$P$83</definedName>
    <definedName name="Tab_5ACOL1FTAB4">'Table 5a'!$Q$67:$U$83</definedName>
    <definedName name="Tab_5ACOL2">'Table 5a'!$AU$9:$AY$25</definedName>
    <definedName name="Tab_5ACOL2A">'Table 5a'!$AU$27:$AY$43</definedName>
    <definedName name="Tab_5ACOL2AA">'Table 5a'!$AU$49:$AY$65</definedName>
    <definedName name="Tab_5ACOL2AB">'Table 5a'!$AU$67:$AY$83</definedName>
    <definedName name="Tab_5ACOL2FT1">'Table 5a'!$AA$9:$AE$25</definedName>
    <definedName name="Tab_5ACOL2FT2">'Table 5a'!$AF$9:$AJ$25</definedName>
    <definedName name="Tab_5ACOL2FT3">'Table 5a'!$AK$9:$AO$25</definedName>
    <definedName name="Tab_5ACOL2FT4">'Table 5a'!$AP$9:$AT$25</definedName>
    <definedName name="Tab_5ACOL2FTA1">'Table 5a'!$AA$27:$AE$43</definedName>
    <definedName name="Tab_5ACOL2FTA1A">'Table 5a'!$AA$49:$AE$65</definedName>
    <definedName name="Tab_5ACOL2FTA2">'Table 5a'!$AF$27:$AJ$43</definedName>
    <definedName name="Tab_5ACOL2FTA2A">'Table 5a'!$AF$49:$AJ$65</definedName>
    <definedName name="Tab_5ACOL2FTA3">'Table 5a'!$AK$27:$AO$43</definedName>
    <definedName name="Tab_5ACOL2FTA3A">'Table 5a'!$AK$49:$AO$65</definedName>
    <definedName name="Tab_5ACOL2FTA4">'Table 5a'!$AP$27:$AT$43</definedName>
    <definedName name="Tab_5ACOL2FTA4A">'Table 5a'!$AP$49:$AT$65</definedName>
    <definedName name="Tab_5ACOL2FTAB1">'Table 5a'!$AA$67:$AE$83</definedName>
    <definedName name="Tab_5ACOL2FTAB2">'Table 5a'!$AF$67:$AJ$83</definedName>
    <definedName name="Tab_5ACOL2FTAB3">'Table 5a'!$AK$67:$AO$83</definedName>
    <definedName name="Tab_5ACOL2FTAB4">'Table 5a'!$AP$67:$AT$83</definedName>
    <definedName name="Tab_5ACOL3">'Table 5a'!$BT$9:$BX$25</definedName>
    <definedName name="Tab_5ACOL3A">'Table 5a'!$BT$27:$BX$43</definedName>
    <definedName name="Tab_5ACOL3FT1">'Table 5a'!$AZ$9:$BD$25</definedName>
    <definedName name="Tab_5ACOL3FT2">'Table 5a'!$BE$9:$BI$25</definedName>
    <definedName name="Tab_5ACOL3FT3">'Table 5a'!$BJ$9:$BN$25</definedName>
    <definedName name="Tab_5ACOL3FT4">'Table 5a'!$BO$9:$BS$25</definedName>
    <definedName name="Tab_5ACOL3FTA1">'Table 5a'!$AZ$27:$BD$43</definedName>
    <definedName name="Tab_5ACOL3FTA2">'Table 5a'!$BE$27:$BI$43</definedName>
    <definedName name="Tab_5ACOL3FTA3">'Table 5a'!$BJ$27:$BN$43</definedName>
    <definedName name="Tab_5ACOL3FTA4">'Table 5a'!$BO$27:$BS$43</definedName>
    <definedName name="Tab_5COL1">'Table 5'!$B$8:$B$22</definedName>
    <definedName name="Tab_5COL1A">'Table 5'!$B$26:$B$40</definedName>
    <definedName name="Tab_5COL2">'Table 5'!$C$8:$C$22</definedName>
    <definedName name="Tab_5COL2A">'Table 5'!$C$26:$C$40</definedName>
    <definedName name="Tab_5COL3">'Table 5'!$D$8:$D$22</definedName>
    <definedName name="Tab_6">'Table 6'!$B$9:$G$17</definedName>
    <definedName name="Tab_6A">'Table 6'!$B$21:$G$29</definedName>
    <definedName name="Tab_6AA">'Table 6a'!$B$10:$G$18</definedName>
    <definedName name="Tab_6AB">'Table 6a'!$B$22:$G$30</definedName>
    <definedName name="Tab_6AC">'Table 6a'!$H$10:$M$18</definedName>
    <definedName name="Tab_6AD">'Table 6a'!$H$22:$M$30</definedName>
    <definedName name="Tab_6AE">'Table 6a'!$N$10:$S$18</definedName>
    <definedName name="Tab_6AF">'Table 6a'!$N$22:$S$30</definedName>
    <definedName name="Tab_6AG">'Table 6a'!$T$10:$Y$18</definedName>
    <definedName name="Tab_6AH">'Table 6a'!$T$22:$Y$30</definedName>
    <definedName name="Tab_6AI">'Table 6a'!$Z$10:$AE$18</definedName>
    <definedName name="Tab_6AJ">'Table 6a'!$Z$22:$AE$30</definedName>
    <definedName name="Tab_6B">'Table 6b'!$V$9:$Z$17</definedName>
    <definedName name="Tab_6BA">'Table 6b'!$V$21:$Z$29</definedName>
    <definedName name="Tab_6BFT1">'Table 6b'!$B$9:$F$17</definedName>
    <definedName name="Tab_6BFT2">'Table 6b'!$G$9:$K$17</definedName>
    <definedName name="Tab_6BFT3">'Table 6b'!$L$9:$P$17</definedName>
    <definedName name="Tab_6BFT4">'Table 6b'!$Q$9:$U$17</definedName>
    <definedName name="Tab_6BFTA1">'Table 6b'!$B$21:$F$29</definedName>
    <definedName name="Tab_6BFTA2">'Table 6b'!$G$21:$K$29</definedName>
    <definedName name="Tab_6BFTA3">'Table 6b'!$L$21:$P$29</definedName>
    <definedName name="Tab_6BFTA4">'Table 6b'!$Q$21:$U$29</definedName>
    <definedName name="Tab_7A">'Table 7a'!$B$7:$F$12</definedName>
    <definedName name="Tab_7AFT_C">'Table 7a'!$B$14:$F$19</definedName>
    <definedName name="Tab_7AFT_I">'Table 7a'!$B$21:$F$26</definedName>
    <definedName name="Tab_7AFT_PS">'Table 7a'!$B$28:$F$33</definedName>
    <definedName name="Tab_7AFT_R">'Table 7a'!$B$35:$F$40</definedName>
    <definedName name="Tab_7B">'Table 7b'!$B$9:$F$14</definedName>
    <definedName name="Tab_7BA">'Table 7b'!$B$18:$F$23</definedName>
    <definedName name="Tab_7BFT_C">'Table 7b'!$B$28:$F$33</definedName>
    <definedName name="Tab_7BFT_I">'Table 7b'!$B$47:$F$52</definedName>
    <definedName name="Tab_7BFT_PS">'Table 7b'!$B$66:$F$71</definedName>
    <definedName name="Tab_7BFT_R">'Table 7b'!$B$85:$F$90</definedName>
    <definedName name="Tab_7BFTA_C">'Table 7b'!$B$37:$F$42</definedName>
    <definedName name="Tab_7BFTA_I">'Table 7b'!$B$56:$F$61</definedName>
    <definedName name="Tab_7BFTA_PS">'Table 7b'!$B$75:$F$80</definedName>
    <definedName name="Tab_7BFTA_R">'Table 7b'!$B$94:$F$99</definedName>
    <definedName name="Tab_7C">'Table 7c'!$V$10:$Z$27</definedName>
    <definedName name="Tab_7CA">'Table 7c'!$V$31:$Z$48</definedName>
    <definedName name="Tab_7CFT1">'Table 7c'!$B$10:$F$27</definedName>
    <definedName name="Tab_7CFT2">'Table 7c'!$G$10:$K$27</definedName>
    <definedName name="Tab_7CFT3">'Table 7c'!$L$10:$P$27</definedName>
    <definedName name="Tab_7CFT4">'Table 7c'!$Q$10:$U$27</definedName>
    <definedName name="Tab_7CFTA1">'Table 7c'!$B$31:$F$48</definedName>
    <definedName name="Tab_7CFTA2">'Table 7c'!$G$31:$K$48</definedName>
    <definedName name="Tab_7CFTA3">'Table 7c'!$L$31:$P$48</definedName>
    <definedName name="Tab_7CFTA4">'Table 7c'!$Q$31:$U$48</definedName>
    <definedName name="Tab_7COL1">'Table 7'!$B$8:$B$25</definedName>
    <definedName name="Tab_7COL1A">'Table 7'!$B$27:$B$44</definedName>
    <definedName name="Tab_7COL2">'Table 7'!$C$8:$C$25</definedName>
    <definedName name="Tab_7COL2A">'Table 7'!$C$27:$C$44</definedName>
    <definedName name="Tab_7COL3">'Table 7'!$D$8:$D$25</definedName>
    <definedName name="Tab_7COL3A">'Table 7'!$D$27:$D$44</definedName>
    <definedName name="Tab_8A">'Table 8a'!$B$6:$P$32</definedName>
    <definedName name="Tab_8COL1">'Table 8'!$B$7:$B$18</definedName>
    <definedName name="Tab_8COL2">'Table 8'!$C$7:$C$18</definedName>
    <definedName name="Tab_8COL3">'Table 8'!$D$7:$D$18</definedName>
    <definedName name="Tab_8COL4">'Table 8'!$E$7:$E$18</definedName>
    <definedName name="Tab_9">'Table 9'!$F$6:$F$14</definedName>
    <definedName name="Tab_9A">'Table 9a'!$B$7:$P$19</definedName>
    <definedName name="Tab_9AE">'Table 9a'!$B$22:$P$22</definedName>
    <definedName name="Tab_9AFT_C">'Table 9a'!$B$26:$P$38</definedName>
    <definedName name="Tab_9AFT_I">'Table 9a'!$B$45:$P$57</definedName>
    <definedName name="Tab_9AFT_PS">'Table 9a'!$B$64:$P$76</definedName>
    <definedName name="Tab_9AFT_R">'Table 9a'!$B$83:$P$95</definedName>
    <definedName name="Tab_9AFTE_C">'Table 9a'!$B$41:$P$41</definedName>
    <definedName name="Tab_9AFTE_I">'Table 9a'!$B$60:$P$60</definedName>
    <definedName name="Tab_9AFTE_PS">'Table 9a'!$B$79:$P$79</definedName>
    <definedName name="Tab_9AFTE_R">'Table 9a'!$B$98:$P$98</definedName>
    <definedName name="Tab_9FT">'Table 9'!$B$6:$E$14</definedName>
    <definedName name="Tab_9ROR_AGG_FT_10">'Table 9'!$B$18:$E$18</definedName>
    <definedName name="Tab_9ROR_AGG_FT_5">'Table 9'!$B$17:$E$17</definedName>
    <definedName name="Tab_9ROR_AGG_T_10">'Table 9'!$F$18:$F$18</definedName>
    <definedName name="Tab_9ROR_AGG_T_10_TS">'Table 9a'!$K$21:$P$21</definedName>
    <definedName name="Tab_9ROR_AGG_T_5">'Table 9'!$F$17:$F$17</definedName>
    <definedName name="Tab_9ROR_AGG_T_5_TS">'Table 9a'!$F$20:$P$20</definedName>
    <definedName name="Tab_9ROR_FT_P25">'Table 9'!$B$15:$E$15</definedName>
    <definedName name="Tab_9ROR_FT_P75">'Table 9'!$B$16:$E$16</definedName>
    <definedName name="Tab_9ROR_T_P25">'Table 9'!$F$15:$F$15</definedName>
    <definedName name="Tab_9ROR_T_P75">'Table 9'!$F$16:$F$16</definedName>
    <definedName name="Tab_CA">'Table 11c'!$R$23:$U$35</definedName>
    <definedName name="Tab_CFTA3">'Table 19c'!$L$24:$P$36</definedName>
    <definedName name="Table_header_1" localSheetId="0">#REF!</definedName>
    <definedName name="Table_header_1">#REF!</definedName>
    <definedName name="Table_header_2" localSheetId="0">#REF!</definedName>
    <definedName name="Table_header_2">#REF!</definedName>
    <definedName name="Table_header_3" localSheetId="0">#REF!</definedName>
    <definedName name="Table_header_3">#REF!</definedName>
    <definedName name="Table_header_4" localSheetId="0">#REF!</definedName>
    <definedName name="Table_header_4">#REF!</definedName>
    <definedName name="Table_header_5" localSheetId="0">#REF!</definedName>
    <definedName name="Table_header_5">#REF!</definedName>
    <definedName name="Table_Header_6" localSheetId="0">#REF!</definedName>
    <definedName name="Table_Header_6">#REF!</definedName>
    <definedName name="tr">#REF!</definedName>
    <definedName name="Z_0979E060_AAA0_4DD6_8D6E_562751D18699_.wvu.Cols" localSheetId="23">'Table 8'!$A$1</definedName>
    <definedName name="Z_0979E060_AAA0_4DD6_8D6E_562751D18699_.wvu.PrintArea" localSheetId="23">'Table 8'!$A$2:$A$19</definedName>
    <definedName name="Z_0979E060_AAA0_4DD6_8D6E_562751D18699_.wvu.PrintArea" localSheetId="26">'Table 9a'!$A$2:$A$23</definedName>
    <definedName name="Z_5F6349B9_CCDA_48A4_8BD9_536DC1D8B6D0_.wvu.Cols" localSheetId="23">'Table 8'!$A$1</definedName>
    <definedName name="Z_5F6349B9_CCDA_48A4_8BD9_536DC1D8B6D0_.wvu.PrintArea" localSheetId="23">'Table 8'!$A$2:$A$19</definedName>
    <definedName name="Z_5F6349B9_CCDA_48A4_8BD9_536DC1D8B6D0_.wvu.PrintArea" localSheetId="26">'Table 9a'!$A$2:$A$23</definedName>
    <definedName name="Z_9393BDF1_CE46_4583_8E21_C03940E6FD80_.wvu.Cols" localSheetId="23">'Table 8'!$A$1</definedName>
    <definedName name="Z_9393BDF1_CE46_4583_8E21_C03940E6FD80_.wvu.PrintArea" localSheetId="0">Cover!$A$1:$A$45</definedName>
    <definedName name="Z_9393BDF1_CE46_4583_8E21_C03940E6FD80_.wvu.PrintArea" localSheetId="23">'Table 8'!$A$2:$A$19</definedName>
    <definedName name="Z_9393BDF1_CE46_4583_8E21_C03940E6FD80_.wvu.PrintArea" localSheetId="26">'Table 9a'!$A$2:$A$23</definedName>
    <definedName name="Z_9393BDF1_CE46_4583_8E21_C03940E6FD80_.wvu.Rows" localSheetId="23">'Table 8'!$A$1</definedName>
  </definedNames>
  <calcPr calcId="152511"/>
</workbook>
</file>

<file path=xl/calcChain.xml><?xml version="1.0" encoding="utf-8"?>
<calcChain xmlns="http://schemas.openxmlformats.org/spreadsheetml/2006/main">
  <c r="E27" i="147" l="1"/>
  <c r="E19" i="147"/>
  <c r="B27" i="147"/>
  <c r="B19" i="147"/>
  <c r="P157" i="177"/>
  <c r="P149" i="177"/>
  <c r="P148" i="177"/>
  <c r="P131" i="177"/>
  <c r="P123" i="177"/>
  <c r="P122" i="177"/>
  <c r="P105" i="177"/>
  <c r="P97" i="177"/>
  <c r="P96" i="177"/>
  <c r="P79" i="177"/>
  <c r="P71" i="177"/>
  <c r="P70" i="177"/>
  <c r="P53" i="177"/>
  <c r="P45" i="177"/>
  <c r="P44" i="177"/>
  <c r="P27" i="177"/>
  <c r="P19" i="177"/>
  <c r="P18" i="177"/>
  <c r="E18" i="147"/>
  <c r="B18" i="147"/>
  <c r="F19" i="152" l="1"/>
</calcChain>
</file>

<file path=xl/sharedStrings.xml><?xml version="1.0" encoding="utf-8"?>
<sst xmlns="http://schemas.openxmlformats.org/spreadsheetml/2006/main" count="4180" uniqueCount="816">
  <si>
    <t>Statistics</t>
  </si>
  <si>
    <t>Australian Prudential Regulation Authority</t>
  </si>
  <si>
    <t>Total assets</t>
  </si>
  <si>
    <t>Other</t>
  </si>
  <si>
    <t>Pooled superannuation trusts</t>
  </si>
  <si>
    <t xml:space="preserve">APRA-regulated </t>
  </si>
  <si>
    <t>Eligible rollover funds</t>
  </si>
  <si>
    <t>Small APRA funds</t>
  </si>
  <si>
    <t>Inward</t>
  </si>
  <si>
    <t>Outward</t>
  </si>
  <si>
    <t>Benefit payments</t>
  </si>
  <si>
    <t>Lump sums</t>
  </si>
  <si>
    <t>Investment expenses</t>
  </si>
  <si>
    <t>Net growth</t>
  </si>
  <si>
    <t xml:space="preserve">Corporate </t>
  </si>
  <si>
    <t>Industry</t>
  </si>
  <si>
    <t>Public sector</t>
  </si>
  <si>
    <t>Retail</t>
  </si>
  <si>
    <t>Total</t>
  </si>
  <si>
    <t/>
  </si>
  <si>
    <t>By regulatory classification</t>
  </si>
  <si>
    <t>Not for profit</t>
  </si>
  <si>
    <t>By ownership structure</t>
  </si>
  <si>
    <t>Financial services corporation ownership</t>
  </si>
  <si>
    <t>Public sector organisation ownership</t>
  </si>
  <si>
    <t>Nominating organisation ownership</t>
  </si>
  <si>
    <t>Public company ownership</t>
  </si>
  <si>
    <t>Other ownership type</t>
  </si>
  <si>
    <t>Equal representation required by legislation</t>
  </si>
  <si>
    <t>Equal representation required by governing rules</t>
  </si>
  <si>
    <t>Non equal representation</t>
  </si>
  <si>
    <t>($ billion)</t>
  </si>
  <si>
    <t>Multi-member approved deposit funds</t>
  </si>
  <si>
    <t>Entities with more than four members</t>
  </si>
  <si>
    <t>Corporate</t>
  </si>
  <si>
    <t>Life insurance</t>
  </si>
  <si>
    <t>Total and permanent disability insurance</t>
  </si>
  <si>
    <t>Other insurance</t>
  </si>
  <si>
    <t>Members' benefits ($ million)</t>
  </si>
  <si>
    <t>Inward Rollovers</t>
  </si>
  <si>
    <t>Successor fund transfer</t>
  </si>
  <si>
    <t>Retirement condition of release</t>
  </si>
  <si>
    <t>Death condition of release</t>
  </si>
  <si>
    <t>Permanent incapacity condition of release</t>
  </si>
  <si>
    <t>Severe financial hardship condition of release</t>
  </si>
  <si>
    <t>Attaining preservation age or age 65 condition of release</t>
  </si>
  <si>
    <t>Other conditions of release</t>
  </si>
  <si>
    <t>By interest</t>
  </si>
  <si>
    <t>MySuper interest</t>
  </si>
  <si>
    <t>as a result of member investment choice</t>
  </si>
  <si>
    <t>not as a result of member investment choice</t>
  </si>
  <si>
    <t>Defined benefit interest</t>
  </si>
  <si>
    <t>By member account status</t>
  </si>
  <si>
    <t>Active member account</t>
  </si>
  <si>
    <t>Inactive member account</t>
  </si>
  <si>
    <t>Lost member account</t>
  </si>
  <si>
    <t>By existence of TFN</t>
  </si>
  <si>
    <t>Member account with a TFN</t>
  </si>
  <si>
    <t>Member account without a TFN</t>
  </si>
  <si>
    <t>Female</t>
  </si>
  <si>
    <t>Male</t>
  </si>
  <si>
    <t>By age brackets</t>
  </si>
  <si>
    <t>&lt;25</t>
  </si>
  <si>
    <t>25 to 34</t>
  </si>
  <si>
    <t>35 to 44</t>
  </si>
  <si>
    <t>45 to 49</t>
  </si>
  <si>
    <t>50 to 54</t>
  </si>
  <si>
    <t>55 to 59</t>
  </si>
  <si>
    <t>60 to 64</t>
  </si>
  <si>
    <t>65 to 69</t>
  </si>
  <si>
    <t>70 to 74</t>
  </si>
  <si>
    <t>75 to 84</t>
  </si>
  <si>
    <t>85+</t>
  </si>
  <si>
    <t>MySuper member accounts (’000)</t>
  </si>
  <si>
    <t>MySuper members' benefits ($m)</t>
  </si>
  <si>
    <t>($ million)</t>
  </si>
  <si>
    <t>Total assets at the beginning of the financial year</t>
  </si>
  <si>
    <t>Employer</t>
  </si>
  <si>
    <t>Member</t>
  </si>
  <si>
    <t>Total contributions</t>
  </si>
  <si>
    <t xml:space="preserve">Pensions </t>
  </si>
  <si>
    <t>Net contribution flows</t>
  </si>
  <si>
    <t>Net investment income</t>
  </si>
  <si>
    <t>Total operating expenses</t>
  </si>
  <si>
    <t>Other changes</t>
  </si>
  <si>
    <t>Total assets at the end of the financial year</t>
  </si>
  <si>
    <t>Other assets</t>
  </si>
  <si>
    <t>Total liabilities</t>
  </si>
  <si>
    <t>Net assets available to pay members' benefits</t>
  </si>
  <si>
    <t>Liability for members' benefits</t>
  </si>
  <si>
    <t>Defined contribution members' benefits</t>
  </si>
  <si>
    <t>Defined benefit members' benefits</t>
  </si>
  <si>
    <t>Unallocated benefits</t>
  </si>
  <si>
    <t>Reserves</t>
  </si>
  <si>
    <t xml:space="preserve">Number of entities </t>
  </si>
  <si>
    <t>Operating expense ratio (%)</t>
  </si>
  <si>
    <t>Investment expense ratio (%)</t>
  </si>
  <si>
    <t>By type of service provider</t>
  </si>
  <si>
    <t xml:space="preserve"> of which:</t>
  </si>
  <si>
    <t>Proportion (%)</t>
  </si>
  <si>
    <t>Advice</t>
  </si>
  <si>
    <t>Exit</t>
  </si>
  <si>
    <t>Insurance</t>
  </si>
  <si>
    <t>Investment</t>
  </si>
  <si>
    <t>Switching</t>
  </si>
  <si>
    <t>Activity</t>
  </si>
  <si>
    <t>Employer sponsor</t>
  </si>
  <si>
    <t>Reserve</t>
  </si>
  <si>
    <t>Average number of directors on board</t>
  </si>
  <si>
    <t>Member representative</t>
  </si>
  <si>
    <t>Administrator</t>
  </si>
  <si>
    <t>Asset consultant</t>
  </si>
  <si>
    <t>Custodian</t>
  </si>
  <si>
    <t>Financial advisor: employer</t>
  </si>
  <si>
    <t>Financial advisor: member</t>
  </si>
  <si>
    <t>Implemented consultant</t>
  </si>
  <si>
    <t>Professional indemnity insurer</t>
  </si>
  <si>
    <t>Internal auditor</t>
  </si>
  <si>
    <t>Investment manager</t>
  </si>
  <si>
    <t>IT service provider</t>
  </si>
  <si>
    <t>Lawyer</t>
  </si>
  <si>
    <t>Platform provider</t>
  </si>
  <si>
    <t>Promoter</t>
  </si>
  <si>
    <t>RSE actuary</t>
  </si>
  <si>
    <t>RSE auditor</t>
  </si>
  <si>
    <t>Operating income</t>
  </si>
  <si>
    <t>Net insurance flows</t>
  </si>
  <si>
    <t>Number of RSE licensees</t>
  </si>
  <si>
    <t>Members' benefits flows in</t>
  </si>
  <si>
    <t>Members' benefits flows out</t>
  </si>
  <si>
    <t>Generic</t>
  </si>
  <si>
    <t>Large employer</t>
  </si>
  <si>
    <t>Material goodwill</t>
  </si>
  <si>
    <t>Public offer licensee</t>
  </si>
  <si>
    <t>Extended public offer licensee</t>
  </si>
  <si>
    <t>Contribution tax and surcharge</t>
  </si>
  <si>
    <t>Net benefit transfers</t>
  </si>
  <si>
    <t>Other members' benefits flows</t>
  </si>
  <si>
    <t>Investment income</t>
  </si>
  <si>
    <t>Administration and operating expenses</t>
  </si>
  <si>
    <t>By board structure</t>
  </si>
  <si>
    <t>Employer representative</t>
  </si>
  <si>
    <t>Executive director</t>
  </si>
  <si>
    <t>Number of entities</t>
  </si>
  <si>
    <t>ATO-regulated</t>
  </si>
  <si>
    <t>Total assets 
($ billion)</t>
  </si>
  <si>
    <t>Number of member accounts
('000)</t>
  </si>
  <si>
    <t>Members' benefits
($ billion)</t>
  </si>
  <si>
    <t>Average member account balance 
($'000)</t>
  </si>
  <si>
    <t>Table 1 RSE licensees profile</t>
  </si>
  <si>
    <t>Total assets under management
($ billion)</t>
  </si>
  <si>
    <t xml:space="preserve"> Number of member accounts 
('000)</t>
  </si>
  <si>
    <t>Number of directorships by gender</t>
  </si>
  <si>
    <t>Number of directors with multiple directorships</t>
  </si>
  <si>
    <t>Number of directorships by representation</t>
  </si>
  <si>
    <t>Other regulated</t>
  </si>
  <si>
    <t>Exempt public sector superannuation schemes</t>
  </si>
  <si>
    <t>By fund type</t>
  </si>
  <si>
    <t>Benefit payments
($ million)</t>
  </si>
  <si>
    <t>Total lump sum benefit payments</t>
  </si>
  <si>
    <t>Total pension benefit payments</t>
  </si>
  <si>
    <t>Average benefit payment per member account
($)</t>
  </si>
  <si>
    <t>By source of payment</t>
  </si>
  <si>
    <t>RSE Licensee</t>
  </si>
  <si>
    <t>Rate of return (%)</t>
  </si>
  <si>
    <t>Number of member accounts ('000)</t>
  </si>
  <si>
    <t>Number of member accounts at beginning of the period</t>
  </si>
  <si>
    <t>Number of new member accounts</t>
  </si>
  <si>
    <t>Inward rollovers</t>
  </si>
  <si>
    <t>Outward rollovers</t>
  </si>
  <si>
    <t>Members' benefits of closed accounts</t>
  </si>
  <si>
    <t>Number of member accounts
 (’000)</t>
  </si>
  <si>
    <t>Members' benefits 
($ million)</t>
  </si>
  <si>
    <t>Both defined benefits and defined contribution benefits interest</t>
  </si>
  <si>
    <t>Average member account balance ($)</t>
  </si>
  <si>
    <t>Claims paid ($m)</t>
  </si>
  <si>
    <t>Income protection insurance</t>
  </si>
  <si>
    <t>Number of MySuper products</t>
  </si>
  <si>
    <t xml:space="preserve">Total </t>
  </si>
  <si>
    <t>New MySuper member accounts</t>
  </si>
  <si>
    <t>Closed MySuper member accounts</t>
  </si>
  <si>
    <t>MySuper product members' benefits at beginning of the period</t>
  </si>
  <si>
    <t>MySuper product members' benefits at the end of period</t>
  </si>
  <si>
    <t>Proportion of total fund member accounts (%)</t>
  </si>
  <si>
    <t>Proportion of total fund members' benefits (%)</t>
  </si>
  <si>
    <t>Members' benefits at beginning of the period</t>
  </si>
  <si>
    <t>Members' benefits at end of the period</t>
  </si>
  <si>
    <t>Age not available</t>
  </si>
  <si>
    <t>Contents</t>
  </si>
  <si>
    <t>25th percentile</t>
  </si>
  <si>
    <t>75th percentile</t>
  </si>
  <si>
    <t>Five year average annualised rate of return (%)</t>
  </si>
  <si>
    <t>Ten year average annualised rate of return (%)</t>
  </si>
  <si>
    <t>Number of member accounts at the end of period</t>
  </si>
  <si>
    <t xml:space="preserve">Table 3  Funds profile </t>
  </si>
  <si>
    <t>Table 4 Financial performance</t>
  </si>
  <si>
    <t>Table 5  Members’ benefit payments by condition of release</t>
  </si>
  <si>
    <t xml:space="preserve">Table 7 Expenses by type of service provider </t>
  </si>
  <si>
    <t xml:space="preserve">Table 8 Financial position </t>
  </si>
  <si>
    <t>Table 9 Ratios by fund type</t>
  </si>
  <si>
    <t>Table 12 Membership profile by gender and age</t>
  </si>
  <si>
    <t>Table 2 RSE licensees directorships</t>
  </si>
  <si>
    <t>Number of directors</t>
  </si>
  <si>
    <t>Table 10 Changes in membership profile by fund type</t>
  </si>
  <si>
    <t>Table 11  Membership profile by account type</t>
  </si>
  <si>
    <t>Defined contribution interest</t>
  </si>
  <si>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</si>
  <si>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</si>
  <si>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</si>
  <si>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</si>
  <si>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http://www.creativecommons.org/licenses/by/3.0/au/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</si>
  <si>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</si>
  <si>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</si>
  <si>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</si>
  <si>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</si>
  <si>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Notation</t>
  </si>
  <si>
    <t xml:space="preserve">Items which are blank indicate that either nothing was reported for the relevant period, item is not applicable or that the data cannot be calculated. </t>
  </si>
  <si>
    <t>Enquiries</t>
  </si>
  <si>
    <t>For more information about the statistics in this publication:</t>
  </si>
  <si>
    <t>e-mail</t>
  </si>
  <si>
    <t>or write to</t>
  </si>
  <si>
    <t>GPO Box 9836</t>
  </si>
  <si>
    <t>Sydney  NSW  2001</t>
  </si>
  <si>
    <t>Important Notice</t>
  </si>
  <si>
    <t>Using the published data</t>
  </si>
  <si>
    <t>Important notice</t>
  </si>
  <si>
    <t>Explanatory notes</t>
  </si>
  <si>
    <t>Explanatory Notes</t>
  </si>
  <si>
    <t>Rate of return (ROR)</t>
  </si>
  <si>
    <t>Highlights</t>
  </si>
  <si>
    <t>Fees</t>
  </si>
  <si>
    <t>Membership</t>
  </si>
  <si>
    <t>Service provider expenses</t>
  </si>
  <si>
    <t>Industry overview</t>
  </si>
  <si>
    <t>Independent director</t>
  </si>
  <si>
    <t>Employer sponsor (non-public sector) ownership</t>
  </si>
  <si>
    <t>Non-executive director</t>
  </si>
  <si>
    <t>Non-affiliated director</t>
  </si>
  <si>
    <t>MySuper product type</t>
  </si>
  <si>
    <t>Public offer superannuation funds</t>
  </si>
  <si>
    <t>Non-public offer superannuation funds</t>
  </si>
  <si>
    <t>Number of entities offering MySuper products</t>
  </si>
  <si>
    <t>Net assets ($m)</t>
  </si>
  <si>
    <t>Total administration and operating expenses ($m)</t>
  </si>
  <si>
    <t>Total investment expenses ($m)</t>
  </si>
  <si>
    <t>Total expenses ($m)</t>
  </si>
  <si>
    <t>Net earnings after tax ($m)</t>
  </si>
  <si>
    <t>Cash flow adjusted net assets ($m)</t>
  </si>
  <si>
    <t>APRA-regulated RSE licensees by license type</t>
  </si>
  <si>
    <t>Performance</t>
  </si>
  <si>
    <t>MySuper products</t>
  </si>
  <si>
    <t>Contributions and benefit payments</t>
  </si>
  <si>
    <t>Overview</t>
  </si>
  <si>
    <t xml:space="preserve">Fees </t>
  </si>
  <si>
    <t>Self-managed superannuation funds</t>
  </si>
  <si>
    <r>
      <t xml:space="preserve">Comparison with </t>
    </r>
    <r>
      <rPr>
        <b/>
        <i/>
        <sz val="10"/>
        <color theme="1"/>
        <rFont val="Trebuchet MS"/>
        <family val="2"/>
      </rPr>
      <t>Annual Fund-level Superannuation Statistics</t>
    </r>
  </si>
  <si>
    <r>
      <t xml:space="preserve">Comparison with </t>
    </r>
    <r>
      <rPr>
        <b/>
        <i/>
        <sz val="10"/>
        <color theme="1"/>
        <rFont val="Trebuchet MS"/>
        <family val="2"/>
      </rPr>
      <t>Quarterly Superannuation Performance</t>
    </r>
  </si>
  <si>
    <t>Other notes</t>
  </si>
  <si>
    <t>Pooled superannuation trusts have not been included in financial aggregates because their assets are from other superannuation funds and are reported elsewhere.</t>
  </si>
  <si>
    <r>
      <rPr>
        <b/>
        <sz val="10"/>
        <rFont val="Trebuchet MS"/>
        <family val="2"/>
      </rPr>
      <t>Different fund reporting periods -</t>
    </r>
    <r>
      <rPr>
        <sz val="10"/>
        <rFont val="Trebuchet MS"/>
        <family val="2"/>
      </rPr>
      <t xml:space="preserve"> not all funds have the same end date for their year of income, although for the majority of funds it is 30 June. The </t>
    </r>
    <r>
      <rPr>
        <i/>
        <sz val="10"/>
        <rFont val="Trebuchet MS"/>
        <family val="2"/>
      </rPr>
      <t>Annual Superannuation Bulletin</t>
    </r>
    <r>
      <rPr>
        <sz val="10"/>
        <rFont val="Trebuchet MS"/>
        <family val="2"/>
      </rPr>
      <t xml:space="preserve"> uses audited annual accounts that correspond to the funds' year of income. The </t>
    </r>
    <r>
      <rPr>
        <i/>
        <sz val="10"/>
        <rFont val="Trebuchet MS"/>
        <family val="2"/>
      </rPr>
      <t>Quarterly Superannuation Performance</t>
    </r>
    <r>
      <rPr>
        <sz val="10"/>
        <rFont val="Trebuchet MS"/>
        <family val="2"/>
      </rPr>
      <t xml:space="preserve"> publication uses funds' year to date data as at the end of each quarter. The time periods these two publications cover are not perfectly matched yet are similar since the majority of funds have the same end date for their year of income.</t>
    </r>
  </si>
  <si>
    <r>
      <rPr>
        <b/>
        <sz val="10"/>
        <rFont val="Trebuchet MS"/>
        <family val="2"/>
      </rPr>
      <t>Fund classifications –</t>
    </r>
    <r>
      <rPr>
        <sz val="10"/>
        <rFont val="Trebuchet MS"/>
        <family val="2"/>
      </rPr>
      <t xml:space="preserve"> a fund’s functional classification may change over time. The publications use funds' functional classifications as at the end of the reporting period. Therefore the classification used in the </t>
    </r>
    <r>
      <rPr>
        <i/>
        <sz val="10"/>
        <rFont val="Trebuchet MS"/>
        <family val="2"/>
      </rPr>
      <t>Annual Superannuation Bulletin</t>
    </r>
    <r>
      <rPr>
        <sz val="10"/>
        <rFont val="Trebuchet MS"/>
        <family val="2"/>
      </rPr>
      <t xml:space="preserve"> may not match the classification in all four quarters of the year in the </t>
    </r>
    <r>
      <rPr>
        <i/>
        <sz val="10"/>
        <rFont val="Trebuchet MS"/>
        <family val="2"/>
      </rPr>
      <t xml:space="preserve">Quarterly Superannuation Performance </t>
    </r>
    <r>
      <rPr>
        <sz val="10"/>
        <rFont val="Trebuchet MS"/>
        <family val="2"/>
      </rPr>
      <t>publication.</t>
    </r>
  </si>
  <si>
    <r>
      <t xml:space="preserve">where </t>
    </r>
    <r>
      <rPr>
        <i/>
        <sz val="10"/>
        <rFont val="Trebuchet MS"/>
        <family val="2"/>
      </rPr>
      <t>t</t>
    </r>
    <r>
      <rPr>
        <sz val="10"/>
        <rFont val="Trebuchet MS"/>
        <family val="2"/>
      </rPr>
      <t xml:space="preserve"> equals the current year-end.</t>
    </r>
  </si>
  <si>
    <t>ROR is calculated as net earnings after tax over cash flow adjusted net assets. Five and ten year RORs are calculated as the geometric average of the most recent five and ten year periods.
For example, the five year annualised rate of return is calculated as:</t>
  </si>
  <si>
    <t>Balance of life office statutory funds</t>
  </si>
  <si>
    <t>Total premiums collected ($m)</t>
  </si>
  <si>
    <r>
      <t xml:space="preserve">APRA's </t>
    </r>
    <r>
      <rPr>
        <i/>
        <sz val="10"/>
        <color theme="1"/>
        <rFont val="Trebuchet MS"/>
        <family val="2"/>
      </rPr>
      <t xml:space="preserve">Quarterly Superannuation Performance </t>
    </r>
    <r>
      <rPr>
        <sz val="10"/>
        <color theme="1"/>
        <rFont val="Trebuchet MS"/>
        <family val="2"/>
      </rPr>
      <t xml:space="preserve">publication includes financial performance and financial position information for entities with more than four members, as well as key statistics for the superannuation industry.
Figures published in the </t>
    </r>
    <r>
      <rPr>
        <i/>
        <sz val="10"/>
        <color theme="1"/>
        <rFont val="Trebuchet MS"/>
        <family val="2"/>
      </rPr>
      <t xml:space="preserve">Quarterly Superannuation Performance </t>
    </r>
    <r>
      <rPr>
        <sz val="10"/>
        <color theme="1"/>
        <rFont val="Trebuchet MS"/>
        <family val="2"/>
      </rPr>
      <t xml:space="preserve">publication and </t>
    </r>
    <r>
      <rPr>
        <i/>
        <sz val="10"/>
        <color theme="1"/>
        <rFont val="Trebuchet MS"/>
        <family val="2"/>
      </rPr>
      <t xml:space="preserve">Annual Superannuation Bulletin </t>
    </r>
    <r>
      <rPr>
        <sz val="10"/>
        <color theme="1"/>
        <rFont val="Trebuchet MS"/>
        <family val="2"/>
      </rPr>
      <t>will generally be relatively close but will not match for the following reasons:</t>
    </r>
  </si>
  <si>
    <t>Surplus/deficit in net assets</t>
  </si>
  <si>
    <t>Information on fees, expenses and taxes</t>
  </si>
  <si>
    <r>
      <t xml:space="preserve">Small </t>
    </r>
    <r>
      <rPr>
        <vertAlign val="superscript"/>
        <sz val="10"/>
        <rFont val="Trebuchet MS"/>
        <family val="2"/>
      </rPr>
      <t>a</t>
    </r>
  </si>
  <si>
    <r>
      <t xml:space="preserve">Total APRA-regulated </t>
    </r>
    <r>
      <rPr>
        <b/>
        <vertAlign val="superscript"/>
        <sz val="10"/>
        <rFont val="Trebuchet MS"/>
        <family val="2"/>
      </rPr>
      <t>b</t>
    </r>
  </si>
  <si>
    <r>
      <rPr>
        <vertAlign val="superscript"/>
        <sz val="10"/>
        <rFont val="Trebuchet MS"/>
        <family val="2"/>
      </rPr>
      <t>b</t>
    </r>
    <r>
      <rPr>
        <sz val="10"/>
        <rFont val="Trebuchet MS"/>
        <family val="2"/>
      </rPr>
      <t xml:space="preserve"> Pooled superannuation trusts are not included in total assets as their assets are captured in other superannuation entity categories.</t>
    </r>
  </si>
  <si>
    <r>
      <rPr>
        <i/>
        <sz val="10"/>
        <rFont val="Trebuchet MS"/>
        <family val="2"/>
      </rPr>
      <t>of which:</t>
    </r>
    <r>
      <rPr>
        <sz val="10"/>
        <rFont val="Trebuchet MS"/>
        <family val="2"/>
      </rPr>
      <t xml:space="preserve"> Employer contributions</t>
    </r>
  </si>
  <si>
    <r>
      <rPr>
        <i/>
        <sz val="10"/>
        <rFont val="Trebuchet MS"/>
        <family val="2"/>
      </rPr>
      <t>of which:</t>
    </r>
    <r>
      <rPr>
        <sz val="10"/>
        <rFont val="Trebuchet MS"/>
        <family val="2"/>
      </rPr>
      <t xml:space="preserve"> Member contributions</t>
    </r>
  </si>
  <si>
    <r>
      <rPr>
        <i/>
        <sz val="10"/>
        <rFont val="Trebuchet MS"/>
        <family val="2"/>
      </rPr>
      <t>of which:</t>
    </r>
    <r>
      <rPr>
        <sz val="10"/>
        <rFont val="Trebuchet MS"/>
        <family val="2"/>
      </rPr>
      <t xml:space="preserve"> Accrued default amounts</t>
    </r>
  </si>
  <si>
    <r>
      <rPr>
        <i/>
        <sz val="10"/>
        <rFont val="Trebuchet MS"/>
        <family val="2"/>
      </rPr>
      <t>of which:</t>
    </r>
    <r>
      <rPr>
        <sz val="10"/>
        <rFont val="Trebuchet MS"/>
        <family val="2"/>
      </rPr>
      <t xml:space="preserve"> Benefit payments</t>
    </r>
  </si>
  <si>
    <t>Total directors remuneration ($ million p.a.)</t>
  </si>
  <si>
    <t>Total fees</t>
  </si>
  <si>
    <t xml:space="preserve">Total fees </t>
  </si>
  <si>
    <t>Total expenses</t>
  </si>
  <si>
    <t>Acting trustee licensee</t>
  </si>
  <si>
    <t>Group of individual trustees</t>
  </si>
  <si>
    <t>Number of boards</t>
  </si>
  <si>
    <t xml:space="preserve"> Male</t>
  </si>
  <si>
    <t xml:space="preserve"> Female</t>
  </si>
  <si>
    <t>Total directorships</t>
  </si>
  <si>
    <r>
      <rPr>
        <i/>
        <sz val="10"/>
        <rFont val="Trebuchet MS"/>
        <family val="2"/>
      </rPr>
      <t xml:space="preserve">of which: </t>
    </r>
    <r>
      <rPr>
        <sz val="10"/>
        <rFont val="Trebuchet MS"/>
        <family val="2"/>
      </rPr>
      <t>single member approved deposit funds</t>
    </r>
  </si>
  <si>
    <r>
      <rPr>
        <vertAlign val="superscript"/>
        <sz val="10"/>
        <rFont val="Trebuchet MS"/>
        <family val="2"/>
      </rPr>
      <t>a</t>
    </r>
    <r>
      <rPr>
        <sz val="10"/>
        <rFont val="Trebuchet MS"/>
        <family val="2"/>
      </rPr>
      <t xml:space="preserve"> Self-managed superannuation funds and small APRA funds, including single member approved deposit funds.</t>
    </r>
  </si>
  <si>
    <r>
      <t xml:space="preserve">of which: </t>
    </r>
    <r>
      <rPr>
        <sz val="10"/>
        <rFont val="Trebuchet MS"/>
        <family val="2"/>
      </rPr>
      <t>with a lifecycle strategy</t>
    </r>
  </si>
  <si>
    <r>
      <rPr>
        <b/>
        <i/>
        <sz val="10"/>
        <rFont val="Trebuchet MS"/>
        <family val="2"/>
      </rPr>
      <t xml:space="preserve">By fee type
   </t>
    </r>
    <r>
      <rPr>
        <sz val="10"/>
        <rFont val="Trebuchet MS"/>
        <family val="2"/>
      </rPr>
      <t>Administration</t>
    </r>
  </si>
  <si>
    <t>The comments below refer to MySuper products.</t>
  </si>
  <si>
    <t>Large Employer</t>
  </si>
  <si>
    <t>Material Goodwill</t>
  </si>
  <si>
    <t>Non-public offer licensee</t>
  </si>
  <si>
    <r>
      <rPr>
        <b/>
        <i/>
        <sz val="10"/>
        <rFont val="Trebuchet MS"/>
        <family val="2"/>
      </rPr>
      <t xml:space="preserve">By service role type
   </t>
    </r>
    <r>
      <rPr>
        <sz val="10"/>
        <rFont val="Trebuchet MS"/>
        <family val="2"/>
      </rPr>
      <t>Accountant</t>
    </r>
  </si>
  <si>
    <t>Investments</t>
  </si>
  <si>
    <t>Average director remuneration ($ p.a.)</t>
  </si>
  <si>
    <t>Consolidation of accounts</t>
  </si>
  <si>
    <t>Satisfying a condition of release</t>
  </si>
  <si>
    <t>MySuper member accounts at the beginning of period</t>
  </si>
  <si>
    <t>MySuper member accounts at the end of period</t>
  </si>
  <si>
    <t>MySuper member accounts  ('000)</t>
  </si>
  <si>
    <t>MySuper product members' benefits ($ million)</t>
  </si>
  <si>
    <t>Table 6 Fees paid by source of payment</t>
  </si>
  <si>
    <r>
      <t xml:space="preserve">Number of RSEs under trusteeship </t>
    </r>
    <r>
      <rPr>
        <b/>
        <vertAlign val="superscript"/>
        <sz val="10"/>
        <rFont val="Trebuchet MS"/>
        <family val="2"/>
      </rPr>
      <t>a</t>
    </r>
  </si>
  <si>
    <r>
      <rPr>
        <vertAlign val="superscript"/>
        <sz val="10"/>
        <rFont val="Trebuchet MS"/>
        <family val="2"/>
      </rPr>
      <t>a</t>
    </r>
    <r>
      <rPr>
        <sz val="10"/>
        <rFont val="Trebuchet MS"/>
        <family val="2"/>
      </rPr>
      <t xml:space="preserve"> Refers to entities with more than four members.</t>
    </r>
  </si>
  <si>
    <t>Number of member accounts</t>
  </si>
  <si>
    <r>
      <t xml:space="preserve">Lump sum benefit payments </t>
    </r>
    <r>
      <rPr>
        <b/>
        <vertAlign val="superscript"/>
        <sz val="10"/>
        <rFont val="Trebuchet MS"/>
        <family val="2"/>
      </rPr>
      <t>a</t>
    </r>
    <r>
      <rPr>
        <b/>
        <sz val="10"/>
        <rFont val="Trebuchet MS"/>
        <family val="2"/>
      </rPr>
      <t xml:space="preserve"> </t>
    </r>
  </si>
  <si>
    <r>
      <t xml:space="preserve">Pension benefit accounts opened </t>
    </r>
    <r>
      <rPr>
        <b/>
        <vertAlign val="superscript"/>
        <sz val="10"/>
        <rFont val="Trebuchet MS"/>
        <family val="2"/>
      </rPr>
      <t>b</t>
    </r>
  </si>
  <si>
    <t>For profit</t>
  </si>
  <si>
    <t>By profit status</t>
  </si>
  <si>
    <t>RSE licensees profile</t>
  </si>
  <si>
    <t>RSE licensees directorships</t>
  </si>
  <si>
    <t>Funds profile</t>
  </si>
  <si>
    <t xml:space="preserve">Financial performance </t>
  </si>
  <si>
    <t>Members' benefit payments by conditions of release</t>
  </si>
  <si>
    <t>Expenses by type of service provider</t>
  </si>
  <si>
    <t>Financial position</t>
  </si>
  <si>
    <t>Ratios by fund type</t>
  </si>
  <si>
    <t>Changes in membership profile by fund type</t>
  </si>
  <si>
    <t>Membership profile by account type</t>
  </si>
  <si>
    <t>Membership profile by gender and age</t>
  </si>
  <si>
    <t>Insurance products, coverage, premiums and claims by fund type</t>
  </si>
  <si>
    <t>MySuper products profile</t>
  </si>
  <si>
    <t>MySuper financial performance by fund type</t>
  </si>
  <si>
    <t>MySuper products -  Changes in membership profile</t>
  </si>
  <si>
    <t>MySuper member profile</t>
  </si>
  <si>
    <t>Table 1</t>
  </si>
  <si>
    <t>Table 2</t>
  </si>
  <si>
    <t>Table 3</t>
  </si>
  <si>
    <t>Table 4</t>
  </si>
  <si>
    <t>Table 5</t>
  </si>
  <si>
    <t>Table 6</t>
  </si>
  <si>
    <t>Table 7</t>
  </si>
  <si>
    <t>Table 8</t>
  </si>
  <si>
    <t>Table 9</t>
  </si>
  <si>
    <t>Table 10</t>
  </si>
  <si>
    <t>Table 11</t>
  </si>
  <si>
    <t>Table 12</t>
  </si>
  <si>
    <t>Table 14</t>
  </si>
  <si>
    <t>Table 15</t>
  </si>
  <si>
    <t>Table 16</t>
  </si>
  <si>
    <t>Table 17</t>
  </si>
  <si>
    <t>Table 18</t>
  </si>
  <si>
    <t>Table 19</t>
  </si>
  <si>
    <r>
      <rPr>
        <vertAlign val="superscript"/>
        <sz val="10"/>
        <rFont val="Trebuchet MS"/>
        <family val="2"/>
      </rPr>
      <t>a</t>
    </r>
    <r>
      <rPr>
        <sz val="10"/>
        <rFont val="Trebuchet MS"/>
        <family val="2"/>
      </rPr>
      <t xml:space="preserve"> Represents accounts from which a lump sum benefit payment was made and the value of lump sum benefits paid in the year.</t>
    </r>
  </si>
  <si>
    <t>Proportion of total member accounts (%)</t>
  </si>
  <si>
    <t>Proportion of total members' benefits (%)</t>
  </si>
  <si>
    <t>Fees paid by source of payment</t>
  </si>
  <si>
    <t>MySuper products fees paid by source of payment</t>
  </si>
  <si>
    <t>Members' benefits of new member accounts</t>
  </si>
  <si>
    <t>Internal service 
provider</t>
  </si>
  <si>
    <t>External service 
provider</t>
  </si>
  <si>
    <t>RSE Licensees</t>
  </si>
  <si>
    <t>RSEs</t>
  </si>
  <si>
    <t>MySuper Products</t>
  </si>
  <si>
    <t>Members' benefits by type of account movement</t>
  </si>
  <si>
    <t>Proportion of total fees (%)</t>
  </si>
  <si>
    <t>Table 1a Number of RSE licensees and assets under trusteeship by type - trend</t>
  </si>
  <si>
    <t>Jun 2014</t>
  </si>
  <si>
    <t>Jun 2015</t>
  </si>
  <si>
    <t>Public offer super funds</t>
  </si>
  <si>
    <t>Non public offer super funds</t>
  </si>
  <si>
    <t>RSEs offering MySuper products by fund type</t>
  </si>
  <si>
    <t>Table 3b Changes in number of superannuation entities</t>
  </si>
  <si>
    <t>Entrants</t>
  </si>
  <si>
    <t>Exits</t>
  </si>
  <si>
    <t>Corporate funds</t>
  </si>
  <si>
    <t>Industry funds</t>
  </si>
  <si>
    <t>Public sector funds</t>
  </si>
  <si>
    <t>Retail funds</t>
  </si>
  <si>
    <t>Table 5a  Members’ benefit payments by condition of release - trend</t>
  </si>
  <si>
    <t>Benefit payments ($ million)</t>
  </si>
  <si>
    <t>Average benefit payment per member account ($)</t>
  </si>
  <si>
    <t>Total pensions benefit payments</t>
  </si>
  <si>
    <t>By fee type</t>
  </si>
  <si>
    <t>Administration</t>
  </si>
  <si>
    <t>Table 7a Expenses and ratios by fund type - trend</t>
  </si>
  <si>
    <t>Total administration and operating expenses</t>
  </si>
  <si>
    <t>Total investment expenses</t>
  </si>
  <si>
    <t>Table 7b Expenses by type of service provider and by fund type - trend</t>
  </si>
  <si>
    <t>Internal service provider</t>
  </si>
  <si>
    <t>External service provider</t>
  </si>
  <si>
    <t>Associated external service provider</t>
  </si>
  <si>
    <t>Non-associated external service provider</t>
  </si>
  <si>
    <t xml:space="preserve">Total expenses </t>
  </si>
  <si>
    <t>Table 7c Expenses by service provider role and by fund type - trend</t>
  </si>
  <si>
    <t>Accountant</t>
  </si>
  <si>
    <t xml:space="preserve">Other </t>
  </si>
  <si>
    <t>Total superannuation assets as a proportion of GDP</t>
  </si>
  <si>
    <t xml:space="preserve">APRA - regulated </t>
  </si>
  <si>
    <t>Public offer</t>
  </si>
  <si>
    <t>Non-public offer</t>
  </si>
  <si>
    <t>Net assets at beginning of the period ($m)</t>
  </si>
  <si>
    <t>Net cash flows ($m)</t>
  </si>
  <si>
    <t>Net investment income ($m)</t>
  </si>
  <si>
    <t xml:space="preserve">Tax expense on earnings ($m) </t>
  </si>
  <si>
    <t>Net assets at end of the period ($m)</t>
  </si>
  <si>
    <t>Rate of Return (%)</t>
  </si>
  <si>
    <t>(thousand)</t>
  </si>
  <si>
    <t>Total member accounts</t>
  </si>
  <si>
    <t>Age information not available</t>
  </si>
  <si>
    <t>Member accounts ('000)</t>
  </si>
  <si>
    <t>Average account balance ($)</t>
  </si>
  <si>
    <t>Table 12a Membership profile by members' benefit brackets and age</t>
  </si>
  <si>
    <t>Total number of member accounts</t>
  </si>
  <si>
    <t>Income protection</t>
  </si>
  <si>
    <t>Value paid by RSE licensee</t>
  </si>
  <si>
    <t>Value paid by an employer sponsor</t>
  </si>
  <si>
    <t>Number of claims reported</t>
  </si>
  <si>
    <t xml:space="preserve">Number of claims admitted </t>
  </si>
  <si>
    <t>Number of claims paid, admitted this year</t>
  </si>
  <si>
    <t>Number of claims paid, admitted in previous years</t>
  </si>
  <si>
    <t>Number of lifecycle stages</t>
  </si>
  <si>
    <t>Defined benefit contributions</t>
  </si>
  <si>
    <t>Repatriation to employer sponsor</t>
  </si>
  <si>
    <t>Investment income and gains/losses</t>
  </si>
  <si>
    <t>Advice expenses</t>
  </si>
  <si>
    <t>Number of defined benefit member accounts (’000)</t>
  </si>
  <si>
    <t>Defined benefit members' benefits ($m)</t>
  </si>
  <si>
    <t>Proportion of benefit payments (%)</t>
  </si>
  <si>
    <t>Proportion of number of member accounts (%)</t>
  </si>
  <si>
    <t>Attaining age 65 condition of release</t>
  </si>
  <si>
    <t>Attaining preservation age condition of release</t>
  </si>
  <si>
    <t xml:space="preserve">Death condition of release </t>
  </si>
  <si>
    <t>Terminal medical condition condition of release</t>
  </si>
  <si>
    <t>Temporary incapacity condition of release</t>
  </si>
  <si>
    <t>Termination condition of release</t>
  </si>
  <si>
    <t>Termination with less than $200 condition of release</t>
  </si>
  <si>
    <t>Unclaimed money and lost member condition of release</t>
  </si>
  <si>
    <t>Lost member who is found condition of release</t>
  </si>
  <si>
    <t>Compassionate grounds condition of release</t>
  </si>
  <si>
    <t>Excess contributions tax condition of release</t>
  </si>
  <si>
    <t>Total APRA-regulated</t>
  </si>
  <si>
    <t>Net earnings ($m)</t>
  </si>
  <si>
    <t>By service role type</t>
  </si>
  <si>
    <t>Gross Domestic Product (GDP)</t>
  </si>
  <si>
    <r>
      <t xml:space="preserve">Total </t>
    </r>
    <r>
      <rPr>
        <b/>
        <vertAlign val="superscript"/>
        <sz val="10"/>
        <rFont val="Trebuchet MS"/>
        <family val="2"/>
      </rPr>
      <t>b</t>
    </r>
  </si>
  <si>
    <t>Members' benefits ($m)</t>
  </si>
  <si>
    <t>Table 2a RSE licensees directorships - trend</t>
  </si>
  <si>
    <t xml:space="preserve">Public sector </t>
  </si>
  <si>
    <t xml:space="preserve">Retail </t>
  </si>
  <si>
    <t xml:space="preserve">Industry </t>
  </si>
  <si>
    <t>By board structure, profit status and ownership structure</t>
  </si>
  <si>
    <t>Proportion of total service provider expenses (%)</t>
  </si>
  <si>
    <t>Employer contributions</t>
  </si>
  <si>
    <t>Member contributions</t>
  </si>
  <si>
    <t>Net members' benefit flows</t>
  </si>
  <si>
    <t>Number of claims paid</t>
  </si>
  <si>
    <t>MySuper member accounts ('000)</t>
  </si>
  <si>
    <r>
      <rPr>
        <i/>
        <sz val="10"/>
        <rFont val="Trebuchet MS"/>
        <family val="2"/>
      </rPr>
      <t xml:space="preserve"> of which: </t>
    </r>
    <r>
      <rPr>
        <sz val="10"/>
        <rFont val="Trebuchet MS"/>
        <family val="2"/>
      </rPr>
      <t>offshoring</t>
    </r>
  </si>
  <si>
    <r>
      <t xml:space="preserve">By member account status
   </t>
    </r>
    <r>
      <rPr>
        <sz val="10"/>
        <rFont val="Trebuchet MS"/>
        <family val="2"/>
      </rPr>
      <t>Active member account</t>
    </r>
  </si>
  <si>
    <r>
      <t xml:space="preserve">By existence of TFN
   </t>
    </r>
    <r>
      <rPr>
        <sz val="10"/>
        <rFont val="Trebuchet MS"/>
        <family val="2"/>
      </rPr>
      <t>Member account with a TFN</t>
    </r>
  </si>
  <si>
    <r>
      <rPr>
        <i/>
        <sz val="10"/>
        <rFont val="Trebuchet MS"/>
        <family val="2"/>
      </rPr>
      <t>of which:</t>
    </r>
    <r>
      <rPr>
        <b/>
        <sz val="10"/>
        <rFont val="Trebuchet MS"/>
        <family val="2"/>
      </rPr>
      <t xml:space="preserve">
  MySuper interest</t>
    </r>
  </si>
  <si>
    <r>
      <rPr>
        <i/>
        <sz val="10"/>
        <rFont val="Trebuchet MS"/>
        <family val="2"/>
      </rPr>
      <t>of which:</t>
    </r>
    <r>
      <rPr>
        <sz val="10"/>
        <rFont val="Trebuchet MS"/>
        <family val="2"/>
      </rPr>
      <t xml:space="preserve">
   Value paid by RSE</t>
    </r>
  </si>
  <si>
    <t xml:space="preserve">
   Value paid by RSE</t>
  </si>
  <si>
    <r>
      <rPr>
        <vertAlign val="superscript"/>
        <sz val="10"/>
        <rFont val="Trebuchet MS"/>
        <family val="2"/>
      </rPr>
      <t>a</t>
    </r>
    <r>
      <rPr>
        <sz val="10"/>
        <rFont val="Trebuchet MS"/>
        <family val="2"/>
      </rPr>
      <t xml:space="preserve"> Includes small APRA funds and single member approved deposit funds.</t>
    </r>
  </si>
  <si>
    <t>Rounding</t>
  </si>
  <si>
    <t xml:space="preserve">Details on tables may not add up to totals due to rounding of figures. 
</t>
  </si>
  <si>
    <t>Table 6a Fees paid by source of payment by fund type</t>
  </si>
  <si>
    <t>Table 6b Fees paid by fund type - trend</t>
  </si>
  <si>
    <t>Number of RSE licensees and assets under trusteeship by type - trend</t>
  </si>
  <si>
    <t>Table 1a</t>
  </si>
  <si>
    <t>Table 3a</t>
  </si>
  <si>
    <t>Changes in number of superannuation entities</t>
  </si>
  <si>
    <t>Table 3b</t>
  </si>
  <si>
    <t>Table 4a</t>
  </si>
  <si>
    <t>Members’ benefit payments by condition of release - trend</t>
  </si>
  <si>
    <t>Table 5a</t>
  </si>
  <si>
    <t>Table 6a</t>
  </si>
  <si>
    <t>Table 6b</t>
  </si>
  <si>
    <t>Expenses and ratios by fund type - trend</t>
  </si>
  <si>
    <t>Table 7a</t>
  </si>
  <si>
    <t>Expenses by type of service provider and by fund type - trend</t>
  </si>
  <si>
    <t>Table 7b</t>
  </si>
  <si>
    <t>Expenses by service provider role and by fund type - trend</t>
  </si>
  <si>
    <t>Table 7c</t>
  </si>
  <si>
    <t>Total superannuation assets - trend</t>
  </si>
  <si>
    <t>Table 8a</t>
  </si>
  <si>
    <t>Ratios by fund type - trend</t>
  </si>
  <si>
    <t>Table 9a</t>
  </si>
  <si>
    <t>Number of member accounts - trend</t>
  </si>
  <si>
    <t>Table 10a</t>
  </si>
  <si>
    <t>Table 11a</t>
  </si>
  <si>
    <t>Member profile by account type and by fund type – trend</t>
  </si>
  <si>
    <t>Table 11b</t>
  </si>
  <si>
    <t>Member accounts by age and fund type – trend</t>
  </si>
  <si>
    <t>Table 11c</t>
  </si>
  <si>
    <t>Member profile by gender and fund type - trend</t>
  </si>
  <si>
    <t>Table 11d</t>
  </si>
  <si>
    <t>Membership profile by members' benefit brackets and age</t>
  </si>
  <si>
    <t>Table 12a</t>
  </si>
  <si>
    <t>Insurance premiums by fund type - trend</t>
  </si>
  <si>
    <t>Insurance claims by insurance type and fund type - trend</t>
  </si>
  <si>
    <t>Table 14a</t>
  </si>
  <si>
    <t>Table 15a</t>
  </si>
  <si>
    <t>Table 16a</t>
  </si>
  <si>
    <t>Table 17a</t>
  </si>
  <si>
    <t>MySuper member profile by fund type - trend</t>
  </si>
  <si>
    <t>Table 18a</t>
  </si>
  <si>
    <t>Membership profile of MySuper products by gender and fund type - trend</t>
  </si>
  <si>
    <t>Table 19a</t>
  </si>
  <si>
    <t>Table 19b</t>
  </si>
  <si>
    <t>Table 20</t>
  </si>
  <si>
    <t>Table 21</t>
  </si>
  <si>
    <t>Table 2a</t>
  </si>
  <si>
    <t>RSE licensees directorships - trend</t>
  </si>
  <si>
    <t>Fees paid by source of payment by fund type</t>
  </si>
  <si>
    <t>Fees paid by fund type - trend</t>
  </si>
  <si>
    <t>Changes in membership profile by fund type - trend</t>
  </si>
  <si>
    <t>Number of MySuper products - trend</t>
  </si>
  <si>
    <t>MySuper products fees paid - trend</t>
  </si>
  <si>
    <t>MySuper products - Changes in membership profile by fund type - trend</t>
  </si>
  <si>
    <t>Defined benefit sub-funds financial performance - trend</t>
  </si>
  <si>
    <t>Defined benefit sub-funds membership profile by age - trend</t>
  </si>
  <si>
    <t>MySuper financial performance by fund type - trend</t>
  </si>
  <si>
    <t>Membership profile of MySuper products by gender and age</t>
  </si>
  <si>
    <r>
      <t xml:space="preserve">Table 10a Changes in membership profile by fund type - trend </t>
    </r>
    <r>
      <rPr>
        <b/>
        <vertAlign val="superscript"/>
        <sz val="12"/>
        <color indexed="9"/>
        <rFont val="Trebuchet MS"/>
        <family val="2"/>
      </rPr>
      <t>a</t>
    </r>
  </si>
  <si>
    <t>Value of claims paid, admitted this year ($m)</t>
  </si>
  <si>
    <t>Value of claims paid, admitted in previous years ($m)</t>
  </si>
  <si>
    <r>
      <t xml:space="preserve">Table 11b  Member profile by account type and by fund type - trend </t>
    </r>
    <r>
      <rPr>
        <b/>
        <vertAlign val="superscript"/>
        <sz val="12"/>
        <color indexed="9"/>
        <rFont val="Trebuchet MS"/>
        <family val="2"/>
      </rPr>
      <t>a</t>
    </r>
  </si>
  <si>
    <r>
      <t xml:space="preserve">Table 11c Member accounts by age and fund type - trend </t>
    </r>
    <r>
      <rPr>
        <b/>
        <vertAlign val="superscript"/>
        <sz val="12"/>
        <color indexed="9"/>
        <rFont val="Trebuchet MS"/>
        <family val="2"/>
      </rPr>
      <t>a</t>
    </r>
  </si>
  <si>
    <r>
      <t xml:space="preserve">Table 11d Member profile by gender and fund type - trend </t>
    </r>
    <r>
      <rPr>
        <b/>
        <vertAlign val="superscript"/>
        <sz val="12"/>
        <color indexed="9"/>
        <rFont val="Trebuchet MS"/>
        <family val="2"/>
      </rPr>
      <t>a</t>
    </r>
  </si>
  <si>
    <r>
      <rPr>
        <vertAlign val="superscript"/>
        <sz val="10"/>
        <rFont val="Trebuchet MS"/>
        <family val="2"/>
      </rPr>
      <t>a</t>
    </r>
    <r>
      <rPr>
        <sz val="10"/>
        <rFont val="Trebuchet MS"/>
        <family val="2"/>
      </rPr>
      <t xml:space="preserve"> Self-managed superannuation funds, small APRA funds and single member approved deposit funds.</t>
    </r>
  </si>
  <si>
    <t>Small APRA funds and single-member ADFs</t>
  </si>
  <si>
    <t>Total service provider expenses</t>
  </si>
  <si>
    <t>Total assets in MySuper products
($ billion)</t>
  </si>
  <si>
    <t>Number of MySuper member accounts
('000)</t>
  </si>
  <si>
    <t>MySuper member accounts - trend</t>
  </si>
  <si>
    <t>MySuper member accounts by age and fund type - trend</t>
  </si>
  <si>
    <t>Membership profile of MySuper products by members' benefit brackets and age</t>
  </si>
  <si>
    <t>&lt;35</t>
  </si>
  <si>
    <t>35 to 49</t>
  </si>
  <si>
    <t>50 to 59</t>
  </si>
  <si>
    <t>Jun 2004</t>
  </si>
  <si>
    <t>Jun 2005</t>
  </si>
  <si>
    <t>Jun 2006</t>
  </si>
  <si>
    <t>Jun 2007</t>
  </si>
  <si>
    <t>Jun 2008</t>
  </si>
  <si>
    <t>Jun 2009</t>
  </si>
  <si>
    <t>Jun 2010</t>
  </si>
  <si>
    <t>Jun 2011</t>
  </si>
  <si>
    <t>Jun 2012</t>
  </si>
  <si>
    <t>Jun 2013</t>
  </si>
  <si>
    <t>Member accounts (thousands)</t>
  </si>
  <si>
    <t>Proportion of member accounts (%)</t>
  </si>
  <si>
    <t>Average member balance ($)</t>
  </si>
  <si>
    <t>Table 14  Insurance products, coverage, premiums and claims by fund type</t>
  </si>
  <si>
    <t>Table 20b Membership profile of MySuper products by members' benefit brackets and age</t>
  </si>
  <si>
    <t>Table 20a  Membership profile of MySuper products by gender and fund type - trend</t>
  </si>
  <si>
    <t>Table 20 Membership profile of MySuper products by gender and age</t>
  </si>
  <si>
    <t>Table 19c MySuper member accounts by age and fund type - trend</t>
  </si>
  <si>
    <t>Table 19b  Number of MySuper member accounts - trend</t>
  </si>
  <si>
    <t>Table 19 MySuper member profile</t>
  </si>
  <si>
    <t>Table 18a  MySuper products changes in membership profile by fund type - trend</t>
  </si>
  <si>
    <t xml:space="preserve">Table 18  MySuper products changes in membership profile </t>
  </si>
  <si>
    <t>Table 17a MySuper products fees paid - trend</t>
  </si>
  <si>
    <t>Table 17 MySuper products fees paid by source of payment</t>
  </si>
  <si>
    <t>Table 16a  MySuper financial performance by fund type - trend</t>
  </si>
  <si>
    <t>Table 16  MySuper financial performance by fund type</t>
  </si>
  <si>
    <t>Table 15a Number of MySuper products - trend</t>
  </si>
  <si>
    <t>Table 15 MySuper products profile</t>
  </si>
  <si>
    <t>Table 14c  Insurance claims by insurance type and fund type - trend</t>
  </si>
  <si>
    <t>Table 14b  Insurance premiums by fund type - trend</t>
  </si>
  <si>
    <t>APRA-regulated entities with more than four members</t>
  </si>
  <si>
    <t>Account based pension</t>
  </si>
  <si>
    <t>Allocated pension</t>
  </si>
  <si>
    <t>Annuity</t>
  </si>
  <si>
    <t>Other pension benefit</t>
  </si>
  <si>
    <t>Transition to retirement pension</t>
  </si>
  <si>
    <t>Total pensions</t>
  </si>
  <si>
    <t xml:space="preserve"> Entities with more than four members</t>
  </si>
  <si>
    <t>Number of pension member accounts
('000)</t>
  </si>
  <si>
    <t>Pension members' benefits
($ million)</t>
  </si>
  <si>
    <t>Pension benefit payments
($ million)</t>
  </si>
  <si>
    <t>Proportion of total pension member accounts
(%)</t>
  </si>
  <si>
    <t>Proportion of total pension members' benefits
(%)</t>
  </si>
  <si>
    <t>Proportion of total pension benefit payments
(%)</t>
  </si>
  <si>
    <t>Jun 2016</t>
  </si>
  <si>
    <t>Table 13b Pension membership profile by gender and age</t>
  </si>
  <si>
    <t xml:space="preserve"> </t>
  </si>
  <si>
    <r>
      <t xml:space="preserve">Number of closed member accounts
</t>
    </r>
    <r>
      <rPr>
        <i/>
        <sz val="10"/>
        <rFont val="Trebuchet MS"/>
        <family val="2"/>
      </rPr>
      <t>of which:</t>
    </r>
  </si>
  <si>
    <r>
      <rPr>
        <vertAlign val="superscript"/>
        <sz val="10"/>
        <rFont val="Trebuchet MS"/>
        <family val="2"/>
      </rPr>
      <t>a</t>
    </r>
    <r>
      <rPr>
        <sz val="10"/>
        <rFont val="Trebuchet MS"/>
        <family val="2"/>
      </rPr>
      <t xml:space="preserve"> Components do not add up to totals where member account segmentation is unknown.</t>
    </r>
  </si>
  <si>
    <r>
      <t>Total</t>
    </r>
    <r>
      <rPr>
        <b/>
        <vertAlign val="superscript"/>
        <sz val="10"/>
        <rFont val="Trebuchet MS"/>
        <family val="2"/>
      </rPr>
      <t xml:space="preserve"> a</t>
    </r>
  </si>
  <si>
    <t>MySuper member account movements due to switching</t>
  </si>
  <si>
    <t>Switched from choice product to MySuper product within fund</t>
  </si>
  <si>
    <t>Switched from MySuper product to choice product within fund</t>
  </si>
  <si>
    <r>
      <rPr>
        <vertAlign val="superscript"/>
        <sz val="10"/>
        <rFont val="Trebuchet MS"/>
        <family val="2"/>
      </rPr>
      <t>b</t>
    </r>
    <r>
      <rPr>
        <sz val="10"/>
        <rFont val="Trebuchet MS"/>
        <family val="2"/>
      </rPr>
      <t xml:space="preserve"> Pooled superannuation trusts are not included in totals as their assets are captured in other superannuation entity categories.</t>
    </r>
  </si>
  <si>
    <t>ATO regulated</t>
  </si>
  <si>
    <r>
      <t xml:space="preserve">APRA's </t>
    </r>
    <r>
      <rPr>
        <i/>
        <sz val="10"/>
        <color theme="1"/>
        <rFont val="Trebuchet MS"/>
        <family val="2"/>
      </rPr>
      <t xml:space="preserve">Annual Fund-level Superannuation Statistics </t>
    </r>
    <r>
      <rPr>
        <sz val="10"/>
        <color theme="1"/>
        <rFont val="Trebuchet MS"/>
        <family val="2"/>
      </rPr>
      <t xml:space="preserve">report provides fund-level information on APRA-regulated superannuation funds and the trustees of these funds. That report excludes pooled superannuation trusts, exempt public sector superannuation schemes, small APRA funds and single-member approved deposit funds. The report is therefore not directly comparable to the </t>
    </r>
    <r>
      <rPr>
        <i/>
        <sz val="10"/>
        <color theme="1"/>
        <rFont val="Trebuchet MS"/>
        <family val="2"/>
      </rPr>
      <t>Annual Superannuation Bulletin.</t>
    </r>
  </si>
  <si>
    <r>
      <t xml:space="preserve">Total assets at the beginning of the financial year </t>
    </r>
    <r>
      <rPr>
        <b/>
        <vertAlign val="superscript"/>
        <sz val="10"/>
        <rFont val="Trebuchet MS"/>
        <family val="2"/>
      </rPr>
      <t>a</t>
    </r>
  </si>
  <si>
    <r>
      <t xml:space="preserve">Total assets at the end of the financial year </t>
    </r>
    <r>
      <rPr>
        <b/>
        <vertAlign val="superscript"/>
        <sz val="10"/>
        <rFont val="Trebuchet MS"/>
        <family val="2"/>
      </rPr>
      <t>a</t>
    </r>
  </si>
  <si>
    <r>
      <t xml:space="preserve">MySuper member account movements due to switching </t>
    </r>
    <r>
      <rPr>
        <b/>
        <vertAlign val="superscript"/>
        <sz val="10"/>
        <rFont val="Trebuchet MS"/>
        <family val="2"/>
      </rPr>
      <t>a</t>
    </r>
  </si>
  <si>
    <t>Table 14b</t>
  </si>
  <si>
    <t>Table 14c</t>
  </si>
  <si>
    <t>Table 19c</t>
  </si>
  <si>
    <t>Table 20a</t>
  </si>
  <si>
    <t>Table 20b</t>
  </si>
  <si>
    <t>Table 22</t>
  </si>
  <si>
    <t>&lt; $1,000</t>
  </si>
  <si>
    <t>$1,000 to 
$24,999</t>
  </si>
  <si>
    <t>$25,000 to 
$49,999</t>
  </si>
  <si>
    <t>$50,000 to 
$99,999</t>
  </si>
  <si>
    <t>$100,000 to $199,999</t>
  </si>
  <si>
    <t>$200,000 to $499,999</t>
  </si>
  <si>
    <t>$500,000 to $999,999</t>
  </si>
  <si>
    <t>$1,000,000 +</t>
  </si>
  <si>
    <t>By members' benefit bracket</t>
  </si>
  <si>
    <r>
      <t xml:space="preserve">Table 21 Defined benefit sub-funds financial performance - trend </t>
    </r>
    <r>
      <rPr>
        <b/>
        <vertAlign val="superscript"/>
        <sz val="11"/>
        <color indexed="9"/>
        <rFont val="Trebuchet MS"/>
        <family val="2"/>
      </rPr>
      <t>a</t>
    </r>
    <r>
      <rPr>
        <b/>
        <sz val="11"/>
        <color indexed="9"/>
        <rFont val="Trebuchet MS"/>
        <family val="2"/>
      </rPr>
      <t xml:space="preserve"> </t>
    </r>
  </si>
  <si>
    <r>
      <rPr>
        <vertAlign val="superscript"/>
        <sz val="10"/>
        <rFont val="Trebuchet MS"/>
        <family val="2"/>
      </rPr>
      <t>a</t>
    </r>
    <r>
      <rPr>
        <sz val="10"/>
        <rFont val="Trebuchet MS"/>
        <family val="2"/>
      </rPr>
      <t xml:space="preserve"> This information was collected for the first time for years ending on or after 1 July 2014.</t>
    </r>
  </si>
  <si>
    <t>Pension membership profile by pension type</t>
  </si>
  <si>
    <t>Table 13</t>
  </si>
  <si>
    <t>Table 13 Pension membership profile by pension type</t>
  </si>
  <si>
    <t>Proportion of total pension benefit payments 
(%)</t>
  </si>
  <si>
    <t>Proportion of total pension members' benefits 
(%)</t>
  </si>
  <si>
    <t>Proportion of total pension member accounts 
(%)</t>
  </si>
  <si>
    <t>Pension membership profile by pension type - trend</t>
  </si>
  <si>
    <t>Table 13a</t>
  </si>
  <si>
    <t>Average pension members' benefits
($)</t>
  </si>
  <si>
    <t>Average pension benefit payment
($)</t>
  </si>
  <si>
    <r>
      <t xml:space="preserve">Table 13a Pension membership profile by pension type - trend </t>
    </r>
    <r>
      <rPr>
        <b/>
        <vertAlign val="superscript"/>
        <sz val="12"/>
        <color indexed="9"/>
        <rFont val="Trebuchet MS"/>
        <family val="2"/>
      </rPr>
      <t>a</t>
    </r>
  </si>
  <si>
    <r>
      <rPr>
        <vertAlign val="superscript"/>
        <sz val="10"/>
        <rFont val="Trebuchet MS"/>
        <family val="2"/>
      </rPr>
      <t xml:space="preserve">a </t>
    </r>
    <r>
      <rPr>
        <sz val="10"/>
        <rFont val="Trebuchet MS"/>
        <family val="2"/>
      </rPr>
      <t>This information was collected for the first time for periods ending on or after 1 July 2014.</t>
    </r>
  </si>
  <si>
    <t>Number of pension member accounts ('000)</t>
  </si>
  <si>
    <t>Pension members' benefits ($m)</t>
  </si>
  <si>
    <t>Pension benefit payments ($m)</t>
  </si>
  <si>
    <t>Average pension members' benefits ($)</t>
  </si>
  <si>
    <t>Average pension benefit payment ($)</t>
  </si>
  <si>
    <t>Table 13b</t>
  </si>
  <si>
    <t>Pension membership profile by gender and age</t>
  </si>
  <si>
    <t>Table 14a  Insurance coverage - member accounts by insurance type and fund type - trend</t>
  </si>
  <si>
    <t>Insurance coverage - member accounts by insurance type and fund type - trend</t>
  </si>
  <si>
    <t>Number of member accounts by insurance type and fund type</t>
  </si>
  <si>
    <t>Insurance premiums collected for current period</t>
  </si>
  <si>
    <t>Insurance premium payment to insurers</t>
  </si>
  <si>
    <t>Insurance premium rebate received for current period</t>
  </si>
  <si>
    <r>
      <rPr>
        <b/>
        <i/>
        <sz val="10"/>
        <rFont val="Trebuchet MS"/>
        <family val="2"/>
      </rPr>
      <t>By regulatory classification</t>
    </r>
    <r>
      <rPr>
        <sz val="10"/>
        <rFont val="Trebuchet MS"/>
        <family val="2"/>
      </rPr>
      <t xml:space="preserve">
APRA-regulated </t>
    </r>
  </si>
  <si>
    <r>
      <rPr>
        <vertAlign val="superscript"/>
        <sz val="10"/>
        <rFont val="Trebuchet MS"/>
        <family val="2"/>
      </rPr>
      <t>a</t>
    </r>
    <r>
      <rPr>
        <sz val="10"/>
        <rFont val="Trebuchet MS"/>
        <family val="2"/>
      </rPr>
      <t xml:space="preserve"> Differences in total assets between the end and the beginning of consecutive years within industry segments are due to funds changing industry segment. Total assets at the beginning of the financial year are only available for years ending on or after 1 July 2014.</t>
    </r>
  </si>
  <si>
    <r>
      <rPr>
        <vertAlign val="superscript"/>
        <sz val="10"/>
        <rFont val="Trebuchet MS"/>
        <family val="2"/>
      </rPr>
      <t>a</t>
    </r>
    <r>
      <rPr>
        <sz val="10"/>
        <rFont val="Trebuchet MS"/>
        <family val="2"/>
      </rPr>
      <t xml:space="preserve"> This information was collected for the first time for periods ending on or after 1 July 2014.</t>
    </r>
  </si>
  <si>
    <t>Table 11a  Number of member accounts - trend</t>
  </si>
  <si>
    <r>
      <rPr>
        <vertAlign val="superscript"/>
        <sz val="10"/>
        <rFont val="Trebuchet MS"/>
        <family val="2"/>
      </rPr>
      <t>a</t>
    </r>
    <r>
      <rPr>
        <sz val="10"/>
        <rFont val="Trebuchet MS"/>
        <family val="2"/>
      </rPr>
      <t xml:space="preserve"> This information was collected for the first time for periods ending on or after 1 July 2014. </t>
    </r>
  </si>
  <si>
    <t>By pension type</t>
  </si>
  <si>
    <t>(Thousand)</t>
  </si>
  <si>
    <r>
      <rPr>
        <vertAlign val="superscript"/>
        <sz val="10"/>
        <rFont val="Trebuchet MS"/>
        <family val="2"/>
      </rPr>
      <t xml:space="preserve">a </t>
    </r>
    <r>
      <rPr>
        <sz val="10"/>
        <rFont val="Trebuchet MS"/>
        <family val="2"/>
      </rPr>
      <t>This information was collected for the first time for years ending on or after 1 July 2014.</t>
    </r>
  </si>
  <si>
    <r>
      <rPr>
        <vertAlign val="superscript"/>
        <sz val="10"/>
        <rFont val="Trebuchet MS"/>
        <family val="2"/>
      </rPr>
      <t>b</t>
    </r>
    <r>
      <rPr>
        <sz val="10"/>
        <rFont val="Trebuchet MS"/>
        <family val="2"/>
      </rPr>
      <t xml:space="preserve"> Components do not add up to totals where member account segmentation is unknown.</t>
    </r>
  </si>
  <si>
    <t>Members' benefits (millions)</t>
  </si>
  <si>
    <t>Proportion of members' benefits (%)</t>
  </si>
  <si>
    <t>Background</t>
  </si>
  <si>
    <t>Table 3a Number of superannuation entities - trend</t>
  </si>
  <si>
    <t>Number of superannuation entities - trend</t>
  </si>
  <si>
    <t>Financial performance by fund type - trend</t>
  </si>
  <si>
    <t>Membership profile by gender and age - trend</t>
  </si>
  <si>
    <t>Table 12b</t>
  </si>
  <si>
    <t>Changes in reporting framework</t>
  </si>
  <si>
    <t xml:space="preserve">Information on fees, expenses and taxes included in this publication should be used for indicative purposes only. Information may reflect inconsistencies in reporting that should be considered when using the data provided. 
Expenses are generally understated within this publication for the following reasons:
• indirect investment expenses are generally not reported as this information is not separately identifiable in most cases;
• not all entities are able to provide complete information; and
• data collected may not adequately capture some expenses.
Entities also adopt different approaches to recognise future tax liabilities and assets. 
</t>
  </si>
  <si>
    <t>Revisions</t>
  </si>
  <si>
    <t>APRA regularly analyses past revisions to identify potential improvements to the source data and statistical compilation techniques, in order to minimise the frequency and scale of any future revisions.</t>
  </si>
  <si>
    <t>This publication will include revisions to previously published statistics if better source data becomes available or if compilation errors are uncovered. Significant revisions, if any, are identified and quantified in the 'Revisions' tab of the Excel report version.</t>
  </si>
  <si>
    <t>PST</t>
  </si>
  <si>
    <t>Table 22 Defined benefit membership profile by age - trend</t>
  </si>
  <si>
    <t>Release of unrestricted non-preserved benefits</t>
  </si>
  <si>
    <r>
      <rPr>
        <vertAlign val="superscript"/>
        <sz val="10"/>
        <rFont val="Trebuchet MS"/>
        <family val="2"/>
      </rPr>
      <t>b</t>
    </r>
    <r>
      <rPr>
        <sz val="10"/>
        <rFont val="Trebuchet MS"/>
        <family val="2"/>
      </rPr>
      <t xml:space="preserve"> Represents the number of member accounts from which a pension benefit account was opened and the value of pension benefit payments paid in the year from those accounts.</t>
    </r>
  </si>
  <si>
    <t>65+</t>
  </si>
  <si>
    <r>
      <t>Table 12b Membership profile by gender and age - trend</t>
    </r>
    <r>
      <rPr>
        <b/>
        <vertAlign val="superscript"/>
        <sz val="12"/>
        <color indexed="9"/>
        <rFont val="Trebuchet MS"/>
        <family val="2"/>
      </rPr>
      <t xml:space="preserve"> a</t>
    </r>
  </si>
  <si>
    <r>
      <t>Age bracket</t>
    </r>
    <r>
      <rPr>
        <b/>
        <i/>
        <vertAlign val="superscript"/>
        <sz val="10"/>
        <rFont val="Trebuchet MS"/>
        <family val="2"/>
      </rPr>
      <t>b</t>
    </r>
  </si>
  <si>
    <r>
      <rPr>
        <vertAlign val="superscript"/>
        <sz val="10"/>
        <rFont val="Trebuchet MS"/>
        <family val="2"/>
      </rPr>
      <t>b</t>
    </r>
    <r>
      <rPr>
        <sz val="10"/>
        <rFont val="Trebuchet MS"/>
        <family val="2"/>
      </rPr>
      <t xml:space="preserve"> Detailed breakdowns may not sum to totals. Totals include only new entrants or entities that have wound up, while details include entities transferring between classifications. </t>
    </r>
  </si>
  <si>
    <t>Average account balance
 ($)</t>
  </si>
  <si>
    <t>Average MySuper member account balance 
($)</t>
  </si>
  <si>
    <t>MySuper products' average account balance ($)</t>
  </si>
  <si>
    <t>Funds' average account balance ($)</t>
  </si>
  <si>
    <r>
      <rPr>
        <vertAlign val="superscript"/>
        <sz val="10"/>
        <rFont val="Trebuchet MS"/>
        <family val="2"/>
      </rPr>
      <t>a</t>
    </r>
    <r>
      <rPr>
        <sz val="10"/>
        <rFont val="Trebuchet MS"/>
        <family val="2"/>
      </rPr>
      <t xml:space="preserve"> Components and proportions do not add up to totals where member account segmentation is unknown.</t>
    </r>
  </si>
  <si>
    <t>The comments and charts below refer to APRA-regulated entities with more than four members and exempt public sector superannuation schemes.</t>
  </si>
  <si>
    <t>Data revisions</t>
  </si>
  <si>
    <r>
      <t xml:space="preserve">This edition of the </t>
    </r>
    <r>
      <rPr>
        <i/>
        <sz val="10"/>
        <color theme="1"/>
        <rFont val="Trebuchet MS"/>
        <family val="2"/>
      </rPr>
      <t>Annual Superannuation Bulletin</t>
    </r>
    <r>
      <rPr>
        <sz val="10"/>
        <color theme="1"/>
        <rFont val="Trebuchet MS"/>
        <family val="2"/>
      </rPr>
      <t xml:space="preserve"> publication contains revised data due to resubmissions from entities or compilation errors. The following data items were revised by at least 10 per cent and $100 million:</t>
    </r>
  </si>
  <si>
    <t>Table and item</t>
  </si>
  <si>
    <t>Period(s) impacted</t>
  </si>
  <si>
    <t>Cause of revision</t>
  </si>
  <si>
    <t>Previous figure 
($ million)</t>
  </si>
  <si>
    <t>Revised figure 
($ million)</t>
  </si>
  <si>
    <r>
      <rPr>
        <vertAlign val="superscript"/>
        <sz val="10"/>
        <rFont val="Trebuchet MS"/>
        <family val="2"/>
      </rPr>
      <t>a</t>
    </r>
    <r>
      <rPr>
        <sz val="10"/>
        <rFont val="Trebuchet MS"/>
        <family val="2"/>
      </rPr>
      <t xml:space="preserve"> Data for each year are for financial years ended in the reference period to June. For 2004, data are for financial years ended June 2004 only. </t>
    </r>
  </si>
  <si>
    <r>
      <rPr>
        <vertAlign val="superscript"/>
        <sz val="10"/>
        <rFont val="Trebuchet MS"/>
        <family val="2"/>
      </rPr>
      <t>b</t>
    </r>
    <r>
      <rPr>
        <sz val="10"/>
        <rFont val="Trebuchet MS"/>
        <family val="2"/>
      </rPr>
      <t xml:space="preserve"> Differences in total assets between the end and the beginning of consecutive years within industry segments are due to funds changing industry segment. </t>
    </r>
  </si>
  <si>
    <r>
      <t>Table 4a Financial performance by fund type - trend</t>
    </r>
    <r>
      <rPr>
        <b/>
        <vertAlign val="superscript"/>
        <sz val="12"/>
        <color indexed="9"/>
        <rFont val="Trebuchet MS"/>
        <family val="2"/>
      </rPr>
      <t xml:space="preserve"> a</t>
    </r>
  </si>
  <si>
    <r>
      <t>Total assets at the beginning of the financial year</t>
    </r>
    <r>
      <rPr>
        <b/>
        <vertAlign val="superscript"/>
        <sz val="10"/>
        <rFont val="Trebuchet MS"/>
        <family val="2"/>
      </rPr>
      <t xml:space="preserve"> b</t>
    </r>
  </si>
  <si>
    <r>
      <t>Total assets at the end of the financial year</t>
    </r>
    <r>
      <rPr>
        <b/>
        <vertAlign val="superscript"/>
        <sz val="10"/>
        <rFont val="Trebuchet MS"/>
        <family val="2"/>
      </rPr>
      <t xml:space="preserve"> b</t>
    </r>
  </si>
  <si>
    <r>
      <t xml:space="preserve">Table 8a  Total superannuation assets - trend </t>
    </r>
    <r>
      <rPr>
        <b/>
        <vertAlign val="superscript"/>
        <sz val="12"/>
        <color indexed="9"/>
        <rFont val="Trebuchet MS"/>
        <family val="2"/>
      </rPr>
      <t>a</t>
    </r>
  </si>
  <si>
    <r>
      <t xml:space="preserve">Table 9a Ratios by fund type - trend </t>
    </r>
    <r>
      <rPr>
        <b/>
        <vertAlign val="superscript"/>
        <sz val="12"/>
        <color indexed="9"/>
        <rFont val="Trebuchet MS"/>
        <family val="2"/>
      </rPr>
      <t>a</t>
    </r>
  </si>
  <si>
    <r>
      <rPr>
        <vertAlign val="superscript"/>
        <sz val="10"/>
        <rFont val="Trebuchet MS"/>
        <family val="2"/>
      </rPr>
      <t>a</t>
    </r>
    <r>
      <rPr>
        <sz val="10"/>
        <rFont val="Trebuchet MS"/>
        <family val="2"/>
      </rPr>
      <t xml:space="preserve"> Data for each year are for financial years ended in the reference period to June. For 2004, data are for financial years ended June 2004 only. Differences in net assets between the end and the beginning of consecutive years are due to population changes and funds changing industry segment. </t>
    </r>
  </si>
  <si>
    <r>
      <t>Gender</t>
    </r>
    <r>
      <rPr>
        <b/>
        <i/>
        <vertAlign val="superscript"/>
        <sz val="10"/>
        <rFont val="Trebuchet MS"/>
        <family val="2"/>
      </rPr>
      <t xml:space="preserve"> b</t>
    </r>
  </si>
  <si>
    <r>
      <t xml:space="preserve">Table 19a MySuper member profile by fund type - trend </t>
    </r>
    <r>
      <rPr>
        <b/>
        <vertAlign val="superscript"/>
        <sz val="12"/>
        <color indexed="9"/>
        <rFont val="Trebuchet MS"/>
        <family val="2"/>
      </rPr>
      <t>a</t>
    </r>
  </si>
  <si>
    <r>
      <rPr>
        <vertAlign val="superscript"/>
        <sz val="10"/>
        <rFont val="Trebuchet MS"/>
        <family val="2"/>
      </rPr>
      <t xml:space="preserve">a </t>
    </r>
    <r>
      <rPr>
        <sz val="10"/>
        <rFont val="Trebuchet MS"/>
        <family val="2"/>
      </rPr>
      <t>Fund membershp information under APRA's revised reporting framework was collected for the first time for periods ending on or after 1 July 2014.</t>
    </r>
  </si>
  <si>
    <t>Jun 2017</t>
  </si>
  <si>
    <t>Jun 2018</t>
  </si>
  <si>
    <t>Change 2017-2018 (%)</t>
  </si>
  <si>
    <t>Year end June 2018</t>
  </si>
  <si>
    <t>Entities with more than four members
Year end June 2018</t>
  </si>
  <si>
    <t>Year end June 2018
($ million)</t>
  </si>
  <si>
    <t>June 2018</t>
  </si>
  <si>
    <t>Directors' remuneration</t>
  </si>
  <si>
    <t>DataAnalytics@apra.gov.au</t>
  </si>
  <si>
    <t>Manager, Super Strategic Intelligence, Data Analytics</t>
  </si>
  <si>
    <t>Explanatory notes and glossary</t>
  </si>
  <si>
    <t xml:space="preserve">Members’ benefits were $1,874.1 billion as at 30 June 2018 compared to $1,727.5 billion as at 30 June 2017, an increase of 8.5 per cent. Over the ten years from June 2008 to June 2018, members’ benefits increased by 107.8 per cent from $902.0 billion to $1,874.1 billion. (Chart 3) 
The number of member accounts decreased by 2.3 per cent over the year to 30 June 2018, from 27.5 million to 26.8 million. Over the ten years from June 2008 to June 2018, the number of member accounts decreased by 14.1 per cent from 31.3 million to 26.8 million. (Chart 3)
</t>
  </si>
  <si>
    <t>There were 106 MySuper products offered by 91 RSEs and with total assets of $677.5 billion at 30 June 2018, representing 38.2 per cent of assets held by APRA-regulated superannuation entities. Over the year to 30 June 2018 there was a 14.2 per cent increase in total assets in MySuper products.
There were 91 Generic MySuper products with total assets of $662.0 billion and 14 Large Employer MySuper products with total assets of $14.9 billion at 30 June 2018.</t>
  </si>
  <si>
    <t>Total members' benefits flows into MySuper products for the year ended 30 June 2018 were $81.8 billion, including $55.4 billion in contributions.
Total members' benefits flows out of MySuper products for the year ended 30 June 2018 were $47.5 billion, including benefit payments of $11.3 billion. Net contribution flows for the year ended 30 June 2018 were $34.3 billion.</t>
  </si>
  <si>
    <t>Table 4a: Net investment income</t>
  </si>
  <si>
    <t>Resubmitted data</t>
  </si>
  <si>
    <t>Table 4a: Total contributions - Member</t>
  </si>
  <si>
    <t>Table 4a: Net benefit transfers</t>
  </si>
  <si>
    <t xml:space="preserve">Table 4a: Investment income </t>
  </si>
  <si>
    <t>Table 4a: Benefit Payments - Lump sums</t>
  </si>
  <si>
    <t>Table 4a: Benefit Payments - Pensions</t>
  </si>
  <si>
    <t>Public Sector</t>
  </si>
  <si>
    <t>Table 4a: Net benefit transfers - Outward</t>
  </si>
  <si>
    <t>Table 4a: Net contribution flows</t>
  </si>
  <si>
    <t xml:space="preserve">Table 4a: Total Contributions </t>
  </si>
  <si>
    <t>Self-managed super funds</t>
  </si>
  <si>
    <t>Table 4a: Net benefit transfers - Inward</t>
  </si>
  <si>
    <t>Table 4a: Benefit payments</t>
  </si>
  <si>
    <t>Table 4a: Net growth</t>
  </si>
  <si>
    <t>Table 4a: Adminstration and operating expenses</t>
  </si>
  <si>
    <t>Table 4a: Adminstration and operating expenses -  Other changes</t>
  </si>
  <si>
    <t>Table 5a: Benefit payments - Lump sum benefit payments - Other conditions of release</t>
  </si>
  <si>
    <t>Table 5a: Benefit payments - Total lump sum benefit payments</t>
  </si>
  <si>
    <t>Table 5a: Benefit payments - Pension benefit accounts opened - Attaining preservation age condition of release</t>
  </si>
  <si>
    <t>Table 5a: Benefit payments - Total pension benefit payments</t>
  </si>
  <si>
    <t>Table 9a: Net cash flows</t>
  </si>
  <si>
    <t xml:space="preserve">Table 11b: Members' benefits - By member account status - Inactive member account </t>
  </si>
  <si>
    <t>Table 11b: Members' benefits - By member account status - Lost member account</t>
  </si>
  <si>
    <t xml:space="preserve">Table 11b: Members' benefits - By member account status - Active member account </t>
  </si>
  <si>
    <t>Table 11b: Members' benefits - By existence of TFN - Member account without a TFN</t>
  </si>
  <si>
    <t>Table 13a: Pension members' benefits - Allocated pension</t>
  </si>
  <si>
    <t>Table 14c: Total and permanent disability insurance - Value of claims paid, admitted this year</t>
  </si>
  <si>
    <t>Table 14c: Total and permanent disability insurance - Value of claims paid, admitted in previous years</t>
  </si>
  <si>
    <t>Table 14c: Other insurance - Value of claims paid, admitted this year</t>
  </si>
  <si>
    <t>Table 14c: Other insurance - Value of claims paid, admitted in previous years</t>
  </si>
  <si>
    <t>Table 14c: Life insurance - Value of claims paid, admitted in previous years</t>
  </si>
  <si>
    <t>Table 14c: Income protection - Value of claims paid, admitted this year</t>
  </si>
  <si>
    <t>Table 16a: Other changes</t>
  </si>
  <si>
    <t>Table 16a: Members' benefits flows out</t>
  </si>
  <si>
    <t>Table 16a: Members' benefits flows out of which: Benefit payments</t>
  </si>
  <si>
    <t>Table 16a: Net contribution flows</t>
  </si>
  <si>
    <t>Segmentation of funds</t>
  </si>
  <si>
    <t>The symbol ' * ' indicates that the data have been masked to maintain confidentiality.</t>
  </si>
  <si>
    <r>
      <t xml:space="preserve">A set of explanatory notes is provided at the end of the publication to assist the reader in understanding the source of the data. 
A glossary to assist the reader in understanding the definitions of the data in this publication is available on the </t>
    </r>
    <r>
      <rPr>
        <i/>
        <sz val="10"/>
        <rFont val="Trebuchet MS"/>
        <family val="2"/>
      </rPr>
      <t>Annual Superannuation Bulletin</t>
    </r>
    <r>
      <rPr>
        <sz val="10"/>
        <rFont val="Trebuchet MS"/>
        <family val="2"/>
      </rPr>
      <t xml:space="preserve"> web page:
</t>
    </r>
  </si>
  <si>
    <t>https://www.apra.gov.au/publications/annual-superannuation-bulletin</t>
  </si>
  <si>
    <r>
      <t xml:space="preserve">The </t>
    </r>
    <r>
      <rPr>
        <i/>
        <sz val="10"/>
        <color theme="1"/>
        <rFont val="Trebuchet MS"/>
        <family val="2"/>
      </rPr>
      <t>Annual Superannuation Bulletin</t>
    </r>
    <r>
      <rPr>
        <sz val="10"/>
        <color theme="1"/>
        <rFont val="Trebuchet MS"/>
        <family val="2"/>
      </rPr>
      <t xml:space="preserve"> was revised to incorporate changes to the superannuation reporting framework arising from the Stronger Super reporting reforms, with the enhanced publication released in February 2016. Details of the consultation on the changes, including APRA's response to submissions, can be found on APRA's website at:</t>
    </r>
  </si>
  <si>
    <t>https://www.apra.gov.au/superannuation-consultation-packages</t>
  </si>
  <si>
    <r>
      <t xml:space="preserve">The Excel report version of the </t>
    </r>
    <r>
      <rPr>
        <i/>
        <sz val="10"/>
        <rFont val="Trebuchet MS"/>
        <family val="2"/>
      </rPr>
      <t>Annual Superannuation Bulletin</t>
    </r>
    <r>
      <rPr>
        <sz val="10"/>
        <rFont val="Trebuchet MS"/>
        <family val="2"/>
      </rPr>
      <t xml:space="preserve"> contains information collected under two reporting frameworks. From 2004 to 2013, data was collected under the previous reporting framework. From 2014 onwards, most data was collected under the new reporting framework, however detailed membership information was collected for the first time for 2015. 
Where sufficiently comparable data were collected under the previous and revised reporting frameworks, the Excel report version of the </t>
    </r>
    <r>
      <rPr>
        <i/>
        <sz val="10"/>
        <rFont val="Trebuchet MS"/>
        <family val="2"/>
      </rPr>
      <t xml:space="preserve">Annual Superannuation Bulletin </t>
    </r>
    <r>
      <rPr>
        <sz val="10"/>
        <rFont val="Trebuchet MS"/>
        <family val="2"/>
      </rPr>
      <t>includes time series information from 2004. Information from 2004 can be found in the following tables:
     Table 3a Number of superannuation entities - trend
     Table 4a Financial performance by fund type - trend 
     Table 8a Total superannuation assets - trend
     Table 9a Ratios by fund type - trend
     Table 11a Number of member accounts - trend 
     Table 12b Membership profile by gender and age - trend</t>
    </r>
  </si>
  <si>
    <t>Source</t>
  </si>
  <si>
    <t xml:space="preserve">The statistics in this publication have been prepared from the following sources: </t>
  </si>
  <si>
    <t>•  superannuation returns submitted to APRA under the Financial Sector (Collection of Data) Act 2001 and by exempt public sector schemes that report to APRA under a Heads of Government agreement between the Commonwealth and each of the State and Territory Governments;</t>
  </si>
  <si>
    <r>
      <t xml:space="preserve">•  </t>
    </r>
    <r>
      <rPr>
        <sz val="10"/>
        <color theme="1"/>
        <rFont val="Trebuchet MS"/>
        <family val="2"/>
      </rPr>
      <t>data provided by the ATO on self-managed superannuation funds (SMSFs); and</t>
    </r>
  </si>
  <si>
    <r>
      <t xml:space="preserve">•  returns submitted to APRA under the </t>
    </r>
    <r>
      <rPr>
        <i/>
        <sz val="10"/>
        <color theme="1"/>
        <rFont val="Trebuchet MS"/>
        <family val="2"/>
      </rPr>
      <t xml:space="preserve">Life Insurance Act 1995 </t>
    </r>
    <r>
      <rPr>
        <sz val="10"/>
        <color theme="1"/>
        <rFont val="Trebuchet MS"/>
        <family val="2"/>
      </rPr>
      <t>by registered life companies in Australia</t>
    </r>
    <r>
      <rPr>
        <i/>
        <sz val="10"/>
        <color theme="1"/>
        <rFont val="Trebuchet MS"/>
        <family val="2"/>
      </rPr>
      <t>.</t>
    </r>
  </si>
  <si>
    <t>Gross Domestic Product information is sourced from the Australian Bureau of Statistics.</t>
  </si>
  <si>
    <t>Fund type</t>
  </si>
  <si>
    <r>
      <t xml:space="preserve">The </t>
    </r>
    <r>
      <rPr>
        <i/>
        <sz val="10"/>
        <color theme="1"/>
        <rFont val="Trebuchet MS"/>
        <family val="2"/>
      </rPr>
      <t xml:space="preserve">Annual Superannuation Bulletin </t>
    </r>
    <r>
      <rPr>
        <sz val="10"/>
        <color theme="1"/>
        <rFont val="Trebuchet MS"/>
        <family val="2"/>
      </rPr>
      <t xml:space="preserve">includes segmentation of certain statistics by fund type. For more information refer to the paper </t>
    </r>
    <r>
      <rPr>
        <i/>
        <sz val="10"/>
        <color theme="1"/>
        <rFont val="Trebuchet MS"/>
        <family val="2"/>
      </rPr>
      <t>Segmentation of superannuation entities</t>
    </r>
    <r>
      <rPr>
        <sz val="10"/>
        <color theme="1"/>
        <rFont val="Trebuchet MS"/>
        <family val="2"/>
      </rPr>
      <t xml:space="preserve"> on APRA's website: </t>
    </r>
  </si>
  <si>
    <t>The adoption of AASB 1056 Superannuation Entities (AASB 1056) effective 1 July 2016, has seen receivables include employer sponsor receivables recognised for the first time by applicable Public Sector entities in line with the requirements of the new standard.</t>
  </si>
  <si>
    <t>Fees paid totalled $9.4 billion for the year ended 30 June 2018, with 92.2 per cent of fees paid by members and the remaining balance largely paid by employer sponsors or from reserves.</t>
  </si>
  <si>
    <r>
      <t xml:space="preserve">APRA's </t>
    </r>
    <r>
      <rPr>
        <i/>
        <sz val="10"/>
        <rFont val="Trebuchet MS"/>
        <family val="2"/>
      </rPr>
      <t xml:space="preserve">Annual Superannuation Bulletin </t>
    </r>
    <r>
      <rPr>
        <sz val="10"/>
        <rFont val="Trebuchet MS"/>
        <family val="2"/>
      </rPr>
      <t>contains statistics that provide policymakers, regulators, trustees and the</t>
    </r>
    <r>
      <rPr>
        <sz val="10"/>
        <color rgb="FFFF0000"/>
        <rFont val="Trebuchet MS"/>
        <family val="2"/>
      </rPr>
      <t xml:space="preserve"> </t>
    </r>
    <r>
      <rPr>
        <sz val="10"/>
        <rFont val="Trebuchet MS"/>
        <family val="2"/>
      </rPr>
      <t xml:space="preserve">community with information to assess the overall performance of the superannuation system.
This publication is available in two versions: an Adobe PDF version for printing (containing data for the most recent year) and a Microsoft Excel report version (containing more detailed tables of statistics including trend information). </t>
    </r>
  </si>
  <si>
    <t>Claims admitted - not paid ($m)</t>
  </si>
  <si>
    <t>Number of claims admitted - not paid</t>
  </si>
  <si>
    <t>Board composition</t>
  </si>
  <si>
    <t xml:space="preserve">Fees paid for MySuper products totalled $2.9 billion for the year ended 30 June 2018, with 88 per cent of fees paid by members and the remaining balance largely paid from reserves.
</t>
  </si>
  <si>
    <t>*</t>
  </si>
  <si>
    <r>
      <t>Cash flow adjusted net assets ($m)</t>
    </r>
    <r>
      <rPr>
        <vertAlign val="superscript"/>
        <sz val="10"/>
        <rFont val="Trebuchet MS"/>
        <family val="2"/>
      </rPr>
      <t>a</t>
    </r>
  </si>
  <si>
    <t>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Should users of the statistics have any queries on the data enclosed, please contact APRA at:</t>
  </si>
  <si>
    <t>For the 2018 edition of the publication, ‘Cash flow adjusted net assets’ has been adjusted for five Public Sector entities to account for the impact of AASB1056 which came into effect from 1 July 2016. The adjustment has been performed to remove the distortion to net assets arising from application of AASB 1056 with government guaranteed defined benefit liabilities recognised as contributions receivable and increases the accuracy of the expense ratios and ROR in measuring their performance.</t>
  </si>
  <si>
    <t>There were $107.3 billion of contributions and $70.4 billion of total benefit payments for the year ended June 2018. Lump sum benefit payments were 48.3 per cent of total benefit payments ($34.0 billion) and pension benefit payments were 51.7 per cent of total benefit payments ($36.4 billion) over the year. 
Outward benefit transfers exceeded inward benefit transfers by $3.4 billion for the year ended June 2018, and net contribution flows were $34.1 billion.</t>
  </si>
  <si>
    <t>Expenses paid to service providers totalled $7.5 billion for the year ended 30 June 2018, with 72.3 per cent ($5.4 billion) paid to external service providers and the remaining 27.7 per cent ($2.1 billion) paid for internal service provision.</t>
  </si>
  <si>
    <t>The average account balance at 30 June 2018 was $69,807 compared to $62,859 in 2017, an increase of 11.1 per cent. In 2018, the average account balance was $61,936 for women and $76,591 for men compared to $55,763 for women and $69,014 for men in 2017.  This is an increase of 11.1 per cent for women and 11.0 per cent for men over the period.
Over the ten years from June 2008 to June 2018 the average account balance increased by 141.9 per cent from $28,853 in 2008 to $69,807 in 2018. The average account balance for women over the same period increased by 186.1 per cent from $21,646 in 2008 to $61,936 in 2018. The average account balance for men increased by 153.3 per cent from $30,232 in 2008 to $76,591 in 2018.
At June 2018, members aged 50 years and over held 65.6 per cent of members’ benefits ($1,230.2 billion) and 32.6 per cent of member accounts (8.8 million). Members aged under 50 years held 33.9 per cent of members’ benefits ($634.8 billion) and 67.1 per cent of member accounts (18.0 million) (refer to Chart 4). This compares to June 2008, where members aged 50 years and over held 53.7 per cent of members' benefits ($484.0 billion) and 21.8 per cent of member accounts ($6.8 million). At June 2008, members aged under 50 years held 36.2 per cent of members' benefits ($326.1 billion) and 76.3 per cent of member accounts (23.9 million).</t>
  </si>
  <si>
    <t xml:space="preserve">At 30 June 2018 there were 129 APRA-regulated RSE licensees responsible for managing 198 funds with more than four members. These funds had $1,771.9 billion in assets and 26.0 million member accounts. 
There were 958 directorships on boards of APRA-regulated RSE licensees as at 30 June 2018, compared to 1,170 directorships reported as at 30 June 2014.  The reduction in the number of directorships is largely driven by the reduction in the total number of APRA-regulated RSE licensees over the period. The average board size remained consistent each year over that period, at seven directors. 
Female representation on boards increased by 9.2 per cent over that same period, with women accounting for 32.4 per cent of directorships in 2018 compared to 24.3 per cent in 2014. Men accounted for 67.6 per cent of directorships in 2018 compared to 75.7 per cent in 2014. Average director remuneration was $52,133 per annum for 2018 compared to $36,935 in 2014, an increase of 41.1 per cent. </t>
  </si>
  <si>
    <t>Members’ benefits in MySuper products increased by 13.4 per cent over the year to 30 June 2018, from $571.1 billion to $647.5 billion. Members' benefits in MySuper products were 35 per cent of total fund members' benefits at 30 June 2018. MySuper member accounts increased by 0.4 per cent over the year to 30 June 2018, from 15.4 million to 15.5 million. MySuper member accounts were 58 per cent of total fund member accounts at 30 June 2018. The average MySuper account balance increased by 12.9 per cent over the year to 30 June 2018, from $36,968 to $41,735. 
Over the four years from June 2014 to June 2018, since reporting under the revised reporting framework began, members' benefits in MySuper increased by 86.1 per cent from $347.8 billion in June 2014 to $647.5 billion in June 2018. MySuper members' accounts increased by 8.3 per cent from 14.3 million in June 2014 to 15.5 million in June 2018. The average MySuper account balance increased by 71.8 per cent from $24,287 in June 2014 to $41,735 in June 2018. The average MySuper account balance at 30 June 2014 for females was $23,273, compared to $38,289 in June 2018, an increase of 64.5 per cent over that period. The average MySuper account balance for men was $26,510 in June 2014 compared to $45,090 in June 2018, an increase of 70.1 per cent. At 30 June 2018 the average balance for women was 84.9 per cent of the average balance for men.</t>
  </si>
  <si>
    <r>
      <rPr>
        <vertAlign val="superscript"/>
        <sz val="10"/>
        <rFont val="Trebuchet MS"/>
        <family val="2"/>
      </rPr>
      <t>a '</t>
    </r>
    <r>
      <rPr>
        <sz val="10"/>
        <rFont val="Trebuchet MS"/>
        <family val="2"/>
      </rPr>
      <t>Cash flow adjusted net assets’ adjusted to account for the distortion to net assets due to AASB1056 which came into effect from 1 July 2016 for applicable public sector entities with government guaranteed defined benefit liabilities recognised as contributions receivable.</t>
    </r>
  </si>
  <si>
    <r>
      <rPr>
        <vertAlign val="superscript"/>
        <sz val="10"/>
        <rFont val="Trebuchet MS"/>
        <family val="2"/>
      </rPr>
      <t xml:space="preserve">b </t>
    </r>
    <r>
      <rPr>
        <sz val="10"/>
        <rFont val="Trebuchet MS"/>
        <family val="2"/>
      </rPr>
      <t>'Cash flow adjusted net assets’ adjusted to account for the distortion to net assets due to AASB1056 which came into effect from 1 July 2016 for applicable public sector entities with government guaranteed defined benefit liabilities recognised as contributions receivable.</t>
    </r>
  </si>
  <si>
    <r>
      <t xml:space="preserve">Public sector </t>
    </r>
    <r>
      <rPr>
        <vertAlign val="superscript"/>
        <sz val="10"/>
        <rFont val="Trebuchet MS"/>
        <family val="2"/>
      </rPr>
      <t>b</t>
    </r>
  </si>
  <si>
    <r>
      <t xml:space="preserve">Small </t>
    </r>
    <r>
      <rPr>
        <vertAlign val="superscript"/>
        <sz val="10"/>
        <rFont val="Trebuchet MS"/>
        <family val="2"/>
      </rPr>
      <t>c</t>
    </r>
  </si>
  <si>
    <r>
      <t xml:space="preserve">Non-public offer </t>
    </r>
    <r>
      <rPr>
        <vertAlign val="superscript"/>
        <sz val="10"/>
        <rFont val="Trebuchet MS"/>
        <family val="2"/>
      </rPr>
      <t>b</t>
    </r>
  </si>
  <si>
    <r>
      <t xml:space="preserve">Total APRA-regulated </t>
    </r>
    <r>
      <rPr>
        <b/>
        <vertAlign val="superscript"/>
        <sz val="10"/>
        <rFont val="Trebuchet MS"/>
        <family val="2"/>
      </rPr>
      <t>d</t>
    </r>
  </si>
  <si>
    <r>
      <rPr>
        <vertAlign val="superscript"/>
        <sz val="10"/>
        <rFont val="Trebuchet MS"/>
        <family val="2"/>
      </rPr>
      <t>b</t>
    </r>
    <r>
      <rPr>
        <sz val="10"/>
        <rFont val="Trebuchet MS"/>
        <family val="2"/>
      </rPr>
      <t xml:space="preserve"> Changes in this item reflect the adoption of AASB1056 from the June 2017 annual reporting period.</t>
    </r>
  </si>
  <si>
    <r>
      <rPr>
        <vertAlign val="superscript"/>
        <sz val="10"/>
        <rFont val="Trebuchet MS"/>
        <family val="2"/>
      </rPr>
      <t>c</t>
    </r>
    <r>
      <rPr>
        <sz val="10"/>
        <rFont val="Trebuchet MS"/>
        <family val="2"/>
      </rPr>
      <t xml:space="preserve"> Self-managed superannuation funds and small APRA funds, including single member approved deposit funds.</t>
    </r>
  </si>
  <si>
    <r>
      <rPr>
        <vertAlign val="superscript"/>
        <sz val="10"/>
        <rFont val="Trebuchet MS"/>
        <family val="2"/>
      </rPr>
      <t xml:space="preserve">d </t>
    </r>
    <r>
      <rPr>
        <sz val="10"/>
        <rFont val="Trebuchet MS"/>
        <family val="2"/>
      </rPr>
      <t>Pooled superannuation trusts are not included in total assets as their assets are captured in other superannuation entity categories.</t>
    </r>
  </si>
  <si>
    <r>
      <t xml:space="preserve">Total superannuation assets </t>
    </r>
    <r>
      <rPr>
        <b/>
        <vertAlign val="superscript"/>
        <sz val="10"/>
        <rFont val="Trebuchet MS"/>
        <family val="2"/>
      </rPr>
      <t>b</t>
    </r>
  </si>
  <si>
    <r>
      <rPr>
        <vertAlign val="superscript"/>
        <sz val="10"/>
        <rFont val="Trebuchet MS"/>
        <family val="2"/>
      </rPr>
      <t>a</t>
    </r>
    <r>
      <rPr>
        <sz val="10"/>
        <rFont val="Trebuchet MS"/>
        <family val="2"/>
      </rPr>
      <t xml:space="preserve"> From 2004 to 2014, data was collected under the previous reporting framework and members’ benefits represent vested benefits. For periods ending on or after 1 July 2014, data was collected under APRA's revised reporting framework and members’ benefits are defined contribution and defined benefit members’ benefits (see </t>
    </r>
    <r>
      <rPr>
        <i/>
        <sz val="10"/>
        <rFont val="Trebuchet MS"/>
        <family val="2"/>
      </rPr>
      <t>Glossary</t>
    </r>
    <r>
      <rPr>
        <sz val="10"/>
        <rFont val="Trebuchet MS"/>
        <family val="2"/>
      </rPr>
      <t>).</t>
    </r>
  </si>
  <si>
    <r>
      <t xml:space="preserve"> </t>
    </r>
    <r>
      <rPr>
        <vertAlign val="superscript"/>
        <sz val="10"/>
        <rFont val="Trebuchet MS"/>
        <family val="2"/>
      </rPr>
      <t>b</t>
    </r>
    <r>
      <rPr>
        <sz val="10"/>
        <rFont val="Trebuchet MS"/>
        <family val="2"/>
      </rPr>
      <t xml:space="preserve"> Reporting of membership segmentation changed for periods ending on or after 1 July 2014. Prior to 2014, members aged 65 are included in the age bracket '60 to 64'. Prior to 2014, 'Other' includes member accounts and members' benefits where segmentation is unknown.</t>
    </r>
  </si>
  <si>
    <t>Total superannuation industry assets were $2.7 trillion as at 30 June 2018. Of this total, $1,774.0 billion were held by APRA-regulated superannuation entities and $749.9 billion were held by self-managed superannuation funds (SMSFs), which are regulated by the ATO. The remaining $194.5 billion comprised exempt public sector superannuation schemes ($142.2 billion) and the balance of life office statutory funds ($52.3 billion).
At 30 June 2018, small funds which include SMSFs, small APRA funds and single-member approved deposit funds accounted for 27.7 per cent of total assets. Industry funds held 23.2 per cent of total assets, retail funds held 22.9 per cent, public sector funds held 22.2 per cent and corporate funds held 2.1 per cent.
Over the ten years from June 2008 to June 2018, total superannuation industry assets increased by 140.3 per cent from $1.1 trillion to $2.7 trillion. APRA-regulated assets increased by 42.8 per cent in the first five years ($673.8 billion to $962.0 billion), and 84.4 per cent in the subsequent five years ($962.0 billion to $1,774.0 billion).  SMSF assets increased by 49.4 per cent in the first five years ($319.0 billion to $476.5 billion), and 57.4 per cent ($476.5 billion to $749.9 billion) in the subsequent five years. (Chart 1)
Average fund assets for entities with more than four members increased by 453 per cent from $1.6 billion to $8.8 billion over the ten years to 30 June 2018. (Chart 1) 
Over the 10 years from June 2008 to June 2018, the number of APRA-regulated funds with more than four members decreased by 57.5 per cent from 466 to 198. The number of small funds increased by 57.3 per cent from 380,177 to 598,176. SMSFs grew by 58.7 per cent from 375,577 to 596,225, and small APRA-regulated funds with less than four members decreased by 57.6 per cent from 4,600 to 1,951. (Chart 2)</t>
  </si>
  <si>
    <r>
      <t xml:space="preserve">This edition of the </t>
    </r>
    <r>
      <rPr>
        <i/>
        <sz val="10"/>
        <rFont val="Trebuchet MS"/>
        <family val="2"/>
      </rPr>
      <t>Annual Superannuation Bulletin</t>
    </r>
    <r>
      <rPr>
        <sz val="10"/>
        <rFont val="Trebuchet MS"/>
        <family val="2"/>
      </rPr>
      <t xml:space="preserve"> publication contains revised data due to resubmissions from entities or compilation errors. Please refer to the 'Revisions' tab of the Microsoft Excel version of the</t>
    </r>
    <r>
      <rPr>
        <i/>
        <sz val="10"/>
        <rFont val="Trebuchet MS"/>
        <family val="2"/>
      </rPr>
      <t xml:space="preserve"> Annual Superannuation Bulletin</t>
    </r>
    <r>
      <rPr>
        <sz val="10"/>
        <rFont val="Trebuchet MS"/>
        <family val="2"/>
      </rPr>
      <t xml:space="preserve"> publication for further details.</t>
    </r>
  </si>
  <si>
    <t>Compilation error</t>
  </si>
  <si>
    <t>Table 11b: Average account balance - By interest - Defined benefit interest</t>
  </si>
  <si>
    <t>Table 11b: Average account balance - By member account status - Active member account</t>
  </si>
  <si>
    <t>Table 11b: Average account balance - By member account status - Inactive member account</t>
  </si>
  <si>
    <t>Table 11b: Average account balance - By member account status - Lost member account</t>
  </si>
  <si>
    <t>Table 11b: Average account balance - By existence of TFN - Member account with a TFN</t>
  </si>
  <si>
    <t>Table 11b: Average account balance - By existence of TFN - Member account without a TFN</t>
  </si>
  <si>
    <t>Table 11: Average account balance - By interest - Defined benefit interest</t>
  </si>
  <si>
    <t>Table 11: Average account balance - By member account status - Active member account</t>
  </si>
  <si>
    <t>Table 11: Average account balance - By member account status - Inactive member account</t>
  </si>
  <si>
    <t>Table 11: Average account balance - By member account status - Lost member account</t>
  </si>
  <si>
    <t>Table 11: Average account balance - By existence of TFN - Member account with a TFN</t>
  </si>
  <si>
    <t>Table 11: Average account balance - By existence of TFN - Member account without a TFN</t>
  </si>
  <si>
    <t xml:space="preserve">Table 15: Members' benefits - MySuper product type </t>
  </si>
  <si>
    <t>Table 15: Members' benefits - Retail</t>
  </si>
  <si>
    <t>0.0^</t>
  </si>
  <si>
    <t>0.5^</t>
  </si>
  <si>
    <t>114.0^</t>
  </si>
  <si>
    <t>114.4^</t>
  </si>
  <si>
    <t>^ Figures are in $ billion.</t>
  </si>
  <si>
    <t xml:space="preserve">Annual Superannuation Bulletin </t>
  </si>
  <si>
    <t>Table 9: Rate of return (%)</t>
  </si>
  <si>
    <t>Table 9: Five year average annualised rate of return (%)</t>
  </si>
  <si>
    <t>Table 9: Ten year average annualised rate of return (%)</t>
  </si>
  <si>
    <t>Table 9a: Rate of return (%)</t>
  </si>
  <si>
    <t>Table 9a: Five year average annualised rate of return (%)</t>
  </si>
  <si>
    <t>The annual rate of return for the year ended June 2018 was 8.5 per cent. The five year average annualised rate of return to June 2018 was 8.2 per cent and the ten year average annualised rate of return to June 2018 was 5.8 per cent.</t>
  </si>
  <si>
    <t>Table 8a: Total superannuation assets as a proportion of GDP</t>
  </si>
  <si>
    <t>Table 9a: Cash flow adjusted net assets ($m), Change 2017-2018 (%)</t>
  </si>
  <si>
    <t>June 2018 (Reissued 3 July 2019)</t>
  </si>
  <si>
    <r>
      <rPr>
        <vertAlign val="superscript"/>
        <sz val="10"/>
        <rFont val="Trebuchet MS"/>
        <family val="2"/>
      </rPr>
      <t>b</t>
    </r>
    <r>
      <rPr>
        <sz val="10"/>
        <rFont val="Trebuchet MS"/>
        <family val="2"/>
      </rPr>
      <t xml:space="preserve"> Components and proportions do not add up to totals where member account segmentation is unknown.</t>
    </r>
  </si>
  <si>
    <r>
      <t>Total pensions</t>
    </r>
    <r>
      <rPr>
        <b/>
        <vertAlign val="superscript"/>
        <sz val="10"/>
        <rFont val="Trebuchet MS"/>
        <family val="2"/>
      </rPr>
      <t>b</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</si>
</sst>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mmm\ yyyy"/>
    <numFmt numFmtId="166" formatCode="_-* #,##0_-;\-* #,##0_-;_-* &quot;-&quot;??_-;_-@_-"/>
    <numFmt numFmtId="167" formatCode="mmmm\-yyyy"/>
    <numFmt numFmtId="168" formatCode="#,##0.0"/>
    <numFmt numFmtId="169" formatCode="_-* #,##0.000000_-;\-* #,##0.000000_-;_-* &quot;-&quot;??_-;_-@_-"/>
    <numFmt numFmtId="170" formatCode="_-* #,##0.0_-;\-* #,##0.0_-;_-* &quot;-&quot;??_-;_-@_-"/>
  </numFmts>
  <fonts count="5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Verdana"/>
      <family val="2"/>
    </font>
    <font>
      <sz val="10"/>
      <name val="Times New Roman"/>
      <family val="1"/>
    </font>
    <font>
      <sz val="8"/>
      <name val="Trebuchet MS"/>
      <family val="2"/>
    </font>
    <font>
      <sz val="10"/>
      <name val="Trebuchet MS"/>
      <family val="2"/>
    </font>
    <font>
      <sz val="8"/>
      <name val="Times New Roman"/>
      <family val="1"/>
    </font>
    <font>
      <b/>
      <sz val="16"/>
      <color indexed="16"/>
      <name val="Trebuchet MS"/>
      <family val="2"/>
    </font>
    <font>
      <b/>
      <sz val="12"/>
      <color indexed="9"/>
      <name val="Trebuchet MS"/>
      <family val="2"/>
    </font>
    <font>
      <b/>
      <sz val="8"/>
      <name val="Trebuchet MS"/>
      <family val="2"/>
    </font>
    <font>
      <b/>
      <sz val="20"/>
      <color rgb="FFC00000"/>
      <name val="Trebuchet MS"/>
      <family val="2"/>
    </font>
    <font>
      <b/>
      <sz val="18"/>
      <color rgb="FFC00000"/>
      <name val="Trebuchet MS"/>
      <family val="2"/>
    </font>
    <font>
      <b/>
      <sz val="18"/>
      <color indexed="16"/>
      <name val="Trebuchet MS"/>
      <family val="2"/>
    </font>
    <font>
      <u/>
      <sz val="10"/>
      <color theme="10"/>
      <name val="Arial"/>
      <family val="2"/>
    </font>
    <font>
      <b/>
      <sz val="16"/>
      <color indexed="58"/>
      <name val="Trebuchet MS"/>
      <family val="2"/>
    </font>
    <font>
      <u/>
      <sz val="10"/>
      <color indexed="12"/>
      <name val="Trebuchet MS"/>
      <family val="2"/>
    </font>
    <font>
      <b/>
      <sz val="10"/>
      <name val="Trebuchet MS"/>
      <family val="2"/>
    </font>
    <font>
      <sz val="10"/>
      <color theme="1"/>
      <name val="Trebuchet MS"/>
      <family val="2"/>
    </font>
    <font>
      <b/>
      <sz val="16"/>
      <name val="Trebuchet MS"/>
      <family val="2"/>
    </font>
    <font>
      <b/>
      <sz val="12"/>
      <name val="Trebuchet MS"/>
      <family val="2"/>
    </font>
    <font>
      <u/>
      <sz val="10"/>
      <color theme="10"/>
      <name val="Trebuchet MS"/>
      <family val="2"/>
    </font>
    <font>
      <b/>
      <sz val="16"/>
      <color rgb="FFD10000"/>
      <name val="Trebuchet MS"/>
      <family val="2"/>
    </font>
    <font>
      <b/>
      <i/>
      <sz val="10"/>
      <name val="Trebuchet MS"/>
      <family val="2"/>
    </font>
    <font>
      <i/>
      <sz val="10"/>
      <name val="Trebuchet MS"/>
      <family val="2"/>
    </font>
    <font>
      <b/>
      <i/>
      <sz val="10"/>
      <color theme="1"/>
      <name val="Trebuchet MS"/>
      <family val="2"/>
    </font>
    <font>
      <i/>
      <sz val="10"/>
      <color theme="1"/>
      <name val="Trebuchet MS"/>
      <family val="2"/>
    </font>
    <font>
      <b/>
      <sz val="10"/>
      <color theme="1"/>
      <name val="Trebuchet MS"/>
      <family val="2"/>
    </font>
    <font>
      <b/>
      <sz val="12"/>
      <color theme="1"/>
      <name val="Trebuchet MS"/>
      <family val="2"/>
    </font>
    <font>
      <b/>
      <vertAlign val="superscript"/>
      <sz val="10"/>
      <name val="Trebuchet MS"/>
      <family val="2"/>
    </font>
    <font>
      <vertAlign val="superscript"/>
      <sz val="10"/>
      <name val="Trebuchet MS"/>
      <family val="2"/>
    </font>
    <font>
      <sz val="9"/>
      <name val="Trebuchet MS"/>
      <family val="2"/>
    </font>
    <font>
      <b/>
      <sz val="11"/>
      <color indexed="9"/>
      <name val="Trebuchet MS"/>
      <family val="2"/>
    </font>
    <font>
      <b/>
      <sz val="10"/>
      <color rgb="FF0000FF"/>
      <name val="Trebuchet MS"/>
      <family val="2"/>
    </font>
    <font>
      <u/>
      <sz val="10"/>
      <color rgb="FF0000FF"/>
      <name val="Trebuchet MS"/>
      <family val="2"/>
    </font>
    <font>
      <sz val="10"/>
      <color rgb="FF0000FF"/>
      <name val="Trebuchet MS"/>
      <family val="2"/>
    </font>
    <font>
      <b/>
      <vertAlign val="superscript"/>
      <sz val="12"/>
      <color indexed="9"/>
      <name val="Trebuchet MS"/>
      <family val="2"/>
    </font>
    <font>
      <sz val="43"/>
      <color rgb="FF222C65"/>
      <name val="Trebuchet MS"/>
      <family val="2"/>
    </font>
    <font>
      <b/>
      <sz val="24"/>
      <color rgb="FF00B0F0"/>
      <name val="Trebuchet MS"/>
      <family val="2"/>
    </font>
    <font>
      <b/>
      <sz val="10"/>
      <name val="Arial"/>
      <family val="2"/>
    </font>
    <font>
      <b/>
      <sz val="12"/>
      <color theme="0"/>
      <name val="Trebuchet MS"/>
      <family val="2"/>
    </font>
    <font>
      <b/>
      <sz val="16"/>
      <color rgb="FF222C65"/>
      <name val="Trebuchet MS"/>
      <family val="2"/>
    </font>
    <font>
      <b/>
      <vertAlign val="superscript"/>
      <sz val="11"/>
      <color indexed="9"/>
      <name val="Trebuchet MS"/>
      <family val="2"/>
    </font>
    <font>
      <b/>
      <i/>
      <vertAlign val="superscript"/>
      <sz val="10"/>
      <name val="Trebuchet MS"/>
      <family val="2"/>
    </font>
    <font>
      <sz val="8"/>
      <color theme="1"/>
      <name val="Trebuchet MS"/>
      <family val="2"/>
    </font>
    <font>
      <sz val="8"/>
      <color rgb="FFFFFFFF"/>
      <name val="Trebuchet MS"/>
      <family val="2"/>
    </font>
    <font>
      <sz val="8"/>
      <color rgb="FF000000"/>
      <name val="Trebuchet MS"/>
      <family val="2"/>
    </font>
    <font>
      <sz val="11"/>
      <color theme="1"/>
      <name val="Trebuchet MS"/>
      <family val="2"/>
    </font>
    <font>
      <sz val="10"/>
      <color rgb="FFFF0000"/>
      <name val="Trebuchet MS"/>
      <family val="2"/>
    </font>
    <font>
      <sz val="8"/>
      <color rgb="FFFF0000"/>
      <name val="Trebuchet MS"/>
      <family val="2"/>
    </font>
    <font>
      <sz val="10"/>
      <name val="Arial"/>
    </font>
    <font>
      <sz val="26"/>
      <name val="Verdana"/>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222C65"/>
        <bgColor indexed="64"/>
      </patternFill>
    </fill>
    <fill>
      <patternFill patternType="solid">
        <fgColor rgb="FFFFFFFF"/>
        <bgColor indexed="64"/>
      </patternFill>
    </fill>
    <fill>
      <patternFill patternType="solid">
        <fgColor rgb="FF222C65"/>
        <bgColor rgb="FF000000"/>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32">
    <xf numFmtId="0" fontId="0" fillId="0" borderId="0"/>
    <xf numFmtId="43" fontId="8" fillId="0" borderId="0" applyFont="0" applyFill="0" applyBorder="0" applyAlignment="0" applyProtection="0"/>
    <xf numFmtId="9" fontId="8" fillId="0" borderId="0" applyFont="0" applyFill="0" applyBorder="0" applyAlignment="0" applyProtection="0"/>
    <xf numFmtId="0" fontId="20" fillId="0" borderId="0" applyNumberFormat="0" applyFill="0" applyBorder="0" applyAlignment="0" applyProtection="0"/>
    <xf numFmtId="0" fontId="13" fillId="0" borderId="0"/>
    <xf numFmtId="0" fontId="8" fillId="0" borderId="0"/>
    <xf numFmtId="0" fontId="12" fillId="0" borderId="0"/>
    <xf numFmtId="0" fontId="8" fillId="0" borderId="0"/>
    <xf numFmtId="0" fontId="8" fillId="0" borderId="0"/>
    <xf numFmtId="0" fontId="8" fillId="0" borderId="0"/>
    <xf numFmtId="0" fontId="7"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43" fontId="5"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2" fillId="0" borderId="0"/>
    <xf numFmtId="43" fontId="8"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8" fillId="0" borderId="0"/>
    <xf numFmtId="0" fontId="56" fillId="0" borderId="0"/>
  </cellStyleXfs>
  <cellXfs count="826">
    <xf numFmtId="0" fontId="0" fillId="0" borderId="0" xfId="0"/>
    <xf numFmtId="167" fontId="23" fillId="0" borderId="0" xfId="0" applyNumberFormat="1" applyFont="1" applyFill="1" applyBorder="1" applyAlignment="1">
      <alignment horizontal="center" vertical="center"/>
    </xf>
    <xf numFmtId="3" fontId="12" fillId="0" borderId="0" xfId="0" applyNumberFormat="1" applyFont="1" applyFill="1" applyBorder="1" applyAlignment="1">
      <alignment horizontal="center"/>
    </xf>
    <xf numFmtId="3" fontId="12" fillId="0" borderId="0" xfId="0" applyNumberFormat="1" applyFont="1" applyFill="1" applyBorder="1" applyAlignment="1">
      <alignment horizontal="center" wrapText="1"/>
    </xf>
    <xf numFmtId="0" fontId="12" fillId="0" borderId="3" xfId="0" applyFont="1" applyBorder="1" applyAlignment="1">
      <alignment horizontal="left" wrapText="1" indent="3"/>
    </xf>
    <xf numFmtId="0" fontId="12" fillId="0" borderId="3" xfId="0" applyFont="1" applyBorder="1" applyAlignment="1">
      <alignment horizontal="left" wrapText="1" indent="1"/>
    </xf>
    <xf numFmtId="0" fontId="12" fillId="2" borderId="0" xfId="0" applyFont="1" applyFill="1" applyAlignment="1">
      <alignment horizontal="left" vertical="top"/>
    </xf>
    <xf numFmtId="0" fontId="0" fillId="0" borderId="0" xfId="0"/>
    <xf numFmtId="0" fontId="11" fillId="0" borderId="0" xfId="0" applyFont="1"/>
    <xf numFmtId="0" fontId="11" fillId="0" borderId="0" xfId="0" applyFont="1" applyBorder="1"/>
    <xf numFmtId="0" fontId="11" fillId="0" borderId="0" xfId="0" applyFont="1"/>
    <xf numFmtId="0" fontId="11" fillId="0" borderId="0" xfId="0" applyFont="1" applyBorder="1"/>
    <xf numFmtId="0" fontId="11" fillId="0" borderId="0" xfId="0" applyFont="1" applyAlignment="1">
      <alignment vertical="center"/>
    </xf>
    <xf numFmtId="0" fontId="11" fillId="0" borderId="0" xfId="0" applyFont="1" applyAlignment="1">
      <alignment vertical="center"/>
    </xf>
    <xf numFmtId="3" fontId="16" fillId="0" borderId="0" xfId="0" applyNumberFormat="1" applyFont="1" applyFill="1" applyBorder="1" applyAlignment="1">
      <alignment horizontal="right" indent="1"/>
    </xf>
    <xf numFmtId="0" fontId="11" fillId="0" borderId="0" xfId="0" applyFont="1" applyAlignment="1"/>
    <xf numFmtId="0" fontId="0" fillId="0" borderId="0" xfId="0" applyAlignment="1">
      <alignment horizontal="right"/>
    </xf>
    <xf numFmtId="0" fontId="0" fillId="0" borderId="0" xfId="0" applyFill="1"/>
    <xf numFmtId="0" fontId="11" fillId="0" borderId="0" xfId="0" applyFont="1" applyAlignment="1">
      <alignment horizontal="right" vertical="center"/>
    </xf>
    <xf numFmtId="0" fontId="16" fillId="0" borderId="0" xfId="0" applyFont="1"/>
    <xf numFmtId="0" fontId="0" fillId="0" borderId="0" xfId="0" applyBorder="1"/>
    <xf numFmtId="1" fontId="11" fillId="0" borderId="0" xfId="0" applyNumberFormat="1" applyFont="1" applyBorder="1" applyAlignment="1">
      <alignment horizontal="right" vertical="center" wrapText="1"/>
    </xf>
    <xf numFmtId="0" fontId="0" fillId="0" borderId="0" xfId="0"/>
    <xf numFmtId="0" fontId="14" fillId="0" borderId="0" xfId="0" applyFont="1" applyBorder="1" applyAlignment="1">
      <alignment vertical="center"/>
    </xf>
    <xf numFmtId="0" fontId="19" fillId="0" borderId="0" xfId="0" applyFont="1" applyAlignment="1">
      <alignment vertical="center"/>
    </xf>
    <xf numFmtId="49" fontId="11" fillId="0" borderId="0" xfId="0" applyNumberFormat="1" applyFont="1" applyFill="1" applyBorder="1" applyAlignment="1">
      <alignment vertical="center" wrapText="1"/>
    </xf>
    <xf numFmtId="0" fontId="18" fillId="0" borderId="0" xfId="0" applyFont="1" applyAlignment="1"/>
    <xf numFmtId="0" fontId="17" fillId="0" borderId="0" xfId="0" applyFont="1" applyAlignment="1">
      <alignment vertical="center"/>
    </xf>
    <xf numFmtId="0" fontId="17" fillId="0" borderId="0" xfId="0" applyFont="1" applyBorder="1" applyAlignment="1">
      <alignment vertical="center"/>
    </xf>
    <xf numFmtId="0" fontId="12" fillId="0" borderId="0" xfId="0" applyFont="1" applyAlignment="1">
      <alignment horizontal="left"/>
    </xf>
    <xf numFmtId="0" fontId="12" fillId="0" borderId="0" xfId="0" applyFont="1" applyAlignment="1">
      <alignment horizontal="right"/>
    </xf>
    <xf numFmtId="0" fontId="21" fillId="0" borderId="0" xfId="0" applyFont="1" applyAlignment="1">
      <alignment horizontal="left"/>
    </xf>
    <xf numFmtId="0" fontId="12" fillId="0" borderId="0" xfId="0" applyNumberFormat="1" applyFont="1" applyBorder="1" applyAlignment="1">
      <alignment horizontal="left" indent="1"/>
    </xf>
    <xf numFmtId="3" fontId="0" fillId="0" borderId="0" xfId="0" applyNumberFormat="1"/>
    <xf numFmtId="43" fontId="11" fillId="0" borderId="0" xfId="0" applyNumberFormat="1" applyFont="1"/>
    <xf numFmtId="0" fontId="25" fillId="0" borderId="0" xfId="0" applyFont="1" applyAlignment="1">
      <alignment vertical="center"/>
    </xf>
    <xf numFmtId="0" fontId="11" fillId="0" borderId="0" xfId="0" applyFont="1" applyFill="1"/>
    <xf numFmtId="0" fontId="16" fillId="0" borderId="0" xfId="0" applyFont="1" applyFill="1"/>
    <xf numFmtId="0" fontId="28" fillId="0" borderId="0" xfId="0" applyFont="1" applyFill="1" applyAlignment="1">
      <alignment horizontal="justify" vertical="top" wrapText="1"/>
    </xf>
    <xf numFmtId="0" fontId="0" fillId="0" borderId="0" xfId="0"/>
    <xf numFmtId="0" fontId="11" fillId="0" borderId="0" xfId="0" applyFont="1"/>
    <xf numFmtId="0" fontId="0" fillId="0" borderId="0" xfId="0"/>
    <xf numFmtId="0" fontId="11" fillId="0" borderId="0" xfId="0" applyFont="1" applyAlignment="1">
      <alignment horizontal="left" vertical="top" indent="1"/>
    </xf>
    <xf numFmtId="43" fontId="0" fillId="0" borderId="0" xfId="1" applyFont="1"/>
    <xf numFmtId="17" fontId="12" fillId="0" borderId="1" xfId="0" applyNumberFormat="1" applyFont="1" applyBorder="1" applyAlignment="1">
      <alignment horizontal="center" vertical="center"/>
    </xf>
    <xf numFmtId="165" fontId="23" fillId="0" borderId="2" xfId="0" quotePrefix="1" applyNumberFormat="1" applyFont="1" applyFill="1" applyBorder="1" applyAlignment="1">
      <alignment horizontal="center" vertical="center" wrapText="1"/>
    </xf>
    <xf numFmtId="0" fontId="8" fillId="0" borderId="0" xfId="0" applyFont="1"/>
    <xf numFmtId="0" fontId="29" fillId="0" borderId="0" xfId="0" applyFont="1" applyAlignment="1">
      <alignment horizontal="left" wrapText="1"/>
    </xf>
    <xf numFmtId="0" fontId="23" fillId="0" borderId="0" xfId="0" applyFont="1" applyAlignment="1">
      <alignment horizontal="left"/>
    </xf>
    <xf numFmtId="0" fontId="12" fillId="0" borderId="0" xfId="0" applyFont="1" applyAlignment="1">
      <alignment horizontal="left" wrapText="1" indent="1"/>
    </xf>
    <xf numFmtId="0" fontId="12" fillId="0" borderId="0" xfId="0" applyFont="1" applyBorder="1" applyAlignment="1">
      <alignment horizontal="left" wrapText="1" indent="1"/>
    </xf>
    <xf numFmtId="166" fontId="23" fillId="0" borderId="3" xfId="1" applyNumberFormat="1" applyFont="1" applyFill="1" applyBorder="1" applyAlignment="1">
      <alignment horizontal="right"/>
    </xf>
    <xf numFmtId="166" fontId="23" fillId="0" borderId="1" xfId="1" applyNumberFormat="1" applyFont="1" applyFill="1" applyBorder="1" applyAlignment="1">
      <alignment horizontal="right"/>
    </xf>
    <xf numFmtId="17" fontId="12" fillId="0" borderId="0" xfId="0" applyNumberFormat="1" applyFont="1" applyBorder="1" applyAlignment="1">
      <alignment horizontal="center" vertical="center"/>
    </xf>
    <xf numFmtId="165" fontId="23" fillId="0" borderId="3" xfId="0" applyNumberFormat="1" applyFont="1" applyFill="1" applyBorder="1" applyAlignment="1">
      <alignment horizontal="center" vertical="center" wrapText="1"/>
    </xf>
    <xf numFmtId="165" fontId="23" fillId="0" borderId="0" xfId="0" quotePrefix="1" applyNumberFormat="1" applyFont="1" applyFill="1" applyBorder="1" applyAlignment="1">
      <alignment horizontal="center" vertical="center" wrapText="1"/>
    </xf>
    <xf numFmtId="3" fontId="23" fillId="0" borderId="0" xfId="0" applyNumberFormat="1" applyFont="1" applyFill="1" applyAlignment="1">
      <alignment horizontal="right" indent="1"/>
    </xf>
    <xf numFmtId="165" fontId="23" fillId="0" borderId="2" xfId="0" applyNumberFormat="1"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0" xfId="0" applyFont="1"/>
    <xf numFmtId="0" fontId="12" fillId="0" borderId="0" xfId="0" applyFont="1"/>
    <xf numFmtId="3" fontId="12" fillId="0" borderId="0" xfId="0" applyNumberFormat="1" applyFont="1" applyFill="1" applyBorder="1" applyAlignment="1">
      <alignment horizontal="right" wrapText="1" indent="1"/>
    </xf>
    <xf numFmtId="0" fontId="23" fillId="0" borderId="0" xfId="0" applyFont="1" applyAlignment="1">
      <alignment horizontal="left" wrapText="1"/>
    </xf>
    <xf numFmtId="0" fontId="12" fillId="0" borderId="0" xfId="0" applyFont="1" applyAlignment="1">
      <alignment horizontal="left" wrapText="1" indent="2"/>
    </xf>
    <xf numFmtId="0" fontId="23" fillId="0" borderId="0" xfId="0" applyFont="1" applyBorder="1" applyAlignment="1">
      <alignment horizontal="left" wrapText="1" indent="1"/>
    </xf>
    <xf numFmtId="0" fontId="12" fillId="0" borderId="0" xfId="0" applyFont="1" applyBorder="1" applyAlignment="1">
      <alignment horizontal="left" wrapText="1" indent="2"/>
    </xf>
    <xf numFmtId="0" fontId="12" fillId="0" borderId="3" xfId="0" applyFont="1" applyBorder="1"/>
    <xf numFmtId="0" fontId="12" fillId="0" borderId="0" xfId="0" applyFont="1" applyFill="1" applyAlignment="1">
      <alignment horizontal="left" vertical="top" indent="1"/>
    </xf>
    <xf numFmtId="17" fontId="12" fillId="2" borderId="1" xfId="0" applyNumberFormat="1" applyFont="1" applyFill="1" applyBorder="1" applyAlignment="1">
      <alignment horizontal="center" vertical="center"/>
    </xf>
    <xf numFmtId="17" fontId="23" fillId="2" borderId="2" xfId="0" applyNumberFormat="1" applyFont="1" applyFill="1" applyBorder="1" applyAlignment="1">
      <alignment horizontal="center" vertical="center" wrapText="1"/>
    </xf>
    <xf numFmtId="0" fontId="12" fillId="2" borderId="0" xfId="0" applyFont="1" applyFill="1" applyAlignment="1">
      <alignment horizontal="right" wrapText="1"/>
    </xf>
    <xf numFmtId="0" fontId="12" fillId="3" borderId="0" xfId="0" applyFont="1" applyFill="1" applyAlignment="1">
      <alignment horizontal="right" vertical="top" indent="1"/>
    </xf>
    <xf numFmtId="0" fontId="12" fillId="2" borderId="0" xfId="0" applyFont="1" applyFill="1" applyAlignment="1">
      <alignment horizontal="left" vertical="top" indent="1"/>
    </xf>
    <xf numFmtId="0" fontId="23" fillId="0" borderId="0" xfId="0" applyFont="1" applyFill="1" applyAlignment="1">
      <alignment horizontal="left" vertical="top"/>
    </xf>
    <xf numFmtId="0" fontId="12" fillId="0" borderId="0" xfId="0" applyFont="1" applyFill="1" applyAlignment="1">
      <alignment horizontal="left" vertical="top" indent="1"/>
    </xf>
    <xf numFmtId="0" fontId="23" fillId="2" borderId="0" xfId="0" applyFont="1" applyFill="1" applyBorder="1" applyAlignment="1">
      <alignment horizontal="left" vertical="top" wrapText="1"/>
    </xf>
    <xf numFmtId="0" fontId="23" fillId="0" borderId="0" xfId="0" applyFont="1" applyFill="1" applyAlignment="1">
      <alignment horizontal="left" vertical="top"/>
    </xf>
    <xf numFmtId="0" fontId="23" fillId="2" borderId="0" xfId="0" applyFont="1" applyFill="1" applyAlignment="1">
      <alignment horizontal="left" vertical="top"/>
    </xf>
    <xf numFmtId="0" fontId="23" fillId="0" borderId="0" xfId="0" applyFont="1" applyFill="1" applyAlignment="1">
      <alignment horizontal="left" vertical="top" wrapText="1"/>
    </xf>
    <xf numFmtId="0" fontId="23" fillId="3" borderId="0" xfId="0" applyFont="1" applyFill="1" applyBorder="1" applyAlignment="1">
      <alignment horizontal="left"/>
    </xf>
    <xf numFmtId="0" fontId="12" fillId="3" borderId="3" xfId="0" applyFont="1" applyFill="1" applyBorder="1" applyAlignment="1">
      <alignment horizontal="left" vertical="top" indent="1"/>
    </xf>
    <xf numFmtId="166" fontId="23" fillId="3" borderId="3" xfId="1" applyNumberFormat="1" applyFont="1" applyFill="1" applyBorder="1" applyAlignment="1">
      <alignment horizontal="right" vertical="top" indent="2"/>
    </xf>
    <xf numFmtId="17" fontId="12" fillId="0" borderId="1" xfId="0" applyNumberFormat="1" applyFont="1" applyBorder="1" applyAlignment="1">
      <alignment horizontal="center" vertical="center"/>
    </xf>
    <xf numFmtId="0" fontId="23" fillId="0" borderId="2" xfId="0" applyFont="1" applyBorder="1" applyAlignment="1">
      <alignment horizontal="center" vertical="center" wrapText="1"/>
    </xf>
    <xf numFmtId="0" fontId="12" fillId="0" borderId="0" xfId="0" applyFont="1" applyBorder="1" applyAlignment="1">
      <alignment horizontal="right" wrapText="1"/>
    </xf>
    <xf numFmtId="0" fontId="23" fillId="0" borderId="0" xfId="0" applyFont="1" applyBorder="1" applyAlignment="1">
      <alignment horizontal="left" wrapText="1"/>
    </xf>
    <xf numFmtId="3" fontId="23" fillId="0" borderId="0" xfId="0" applyNumberFormat="1" applyFont="1" applyFill="1" applyBorder="1" applyAlignment="1">
      <alignment horizontal="right" indent="1"/>
    </xf>
    <xf numFmtId="3" fontId="12" fillId="0" borderId="0" xfId="0" applyNumberFormat="1" applyFont="1" applyFill="1" applyBorder="1" applyAlignment="1">
      <alignment horizontal="right" indent="2"/>
    </xf>
    <xf numFmtId="3" fontId="23" fillId="0" borderId="0" xfId="0" applyNumberFormat="1" applyFont="1" applyFill="1" applyBorder="1" applyAlignment="1">
      <alignment horizontal="right" indent="2"/>
    </xf>
    <xf numFmtId="49" fontId="23" fillId="3" borderId="0" xfId="0" quotePrefix="1" applyNumberFormat="1" applyFont="1" applyFill="1" applyBorder="1" applyAlignment="1">
      <alignment horizontal="center" vertical="center" wrapText="1"/>
    </xf>
    <xf numFmtId="165" fontId="23" fillId="0" borderId="3" xfId="0" quotePrefix="1" applyNumberFormat="1" applyFont="1" applyFill="1" applyBorder="1" applyAlignment="1">
      <alignment horizontal="center" vertical="center" wrapText="1"/>
    </xf>
    <xf numFmtId="0" fontId="12" fillId="0" borderId="0" xfId="0" applyFont="1" applyBorder="1"/>
    <xf numFmtId="9" fontId="23" fillId="0" borderId="0" xfId="0" applyNumberFormat="1" applyFont="1" applyFill="1" applyBorder="1" applyAlignment="1">
      <alignment horizontal="right" indent="1"/>
    </xf>
    <xf numFmtId="9" fontId="12" fillId="0" borderId="0" xfId="0" applyNumberFormat="1" applyFont="1" applyFill="1" applyBorder="1" applyAlignment="1">
      <alignment horizontal="right" indent="1"/>
    </xf>
    <xf numFmtId="3" fontId="12" fillId="0" borderId="0" xfId="0" applyNumberFormat="1" applyFont="1" applyFill="1" applyBorder="1" applyAlignment="1">
      <alignment horizontal="right" indent="1"/>
    </xf>
    <xf numFmtId="0" fontId="12" fillId="0" borderId="3" xfId="0" applyFont="1" applyBorder="1"/>
    <xf numFmtId="49" fontId="12" fillId="0" borderId="0" xfId="0" applyNumberFormat="1" applyFont="1" applyFill="1" applyBorder="1" applyAlignment="1">
      <alignment horizontal="center" vertical="center" wrapText="1"/>
    </xf>
    <xf numFmtId="49" fontId="23" fillId="3" borderId="3" xfId="0" quotePrefix="1" applyNumberFormat="1" applyFont="1" applyFill="1" applyBorder="1" applyAlignment="1">
      <alignment horizontal="center" vertical="center" wrapText="1"/>
    </xf>
    <xf numFmtId="0" fontId="29" fillId="0" borderId="0" xfId="0" applyFont="1" applyBorder="1" applyAlignment="1">
      <alignment horizontal="left" wrapText="1"/>
    </xf>
    <xf numFmtId="0" fontId="12" fillId="0" borderId="0" xfId="0" applyFont="1" applyAlignment="1">
      <alignment horizontal="left" wrapText="1" indent="1"/>
    </xf>
    <xf numFmtId="3" fontId="12" fillId="0" borderId="0" xfId="0" applyNumberFormat="1" applyFont="1" applyFill="1" applyAlignment="1">
      <alignment horizontal="right" indent="1"/>
    </xf>
    <xf numFmtId="0" fontId="23" fillId="0" borderId="0" xfId="0" applyFont="1" applyAlignment="1">
      <alignment horizontal="left" wrapText="1"/>
    </xf>
    <xf numFmtId="0" fontId="12" fillId="0" borderId="0" xfId="0" applyFont="1"/>
    <xf numFmtId="0" fontId="29" fillId="0" borderId="0" xfId="0" applyFont="1"/>
    <xf numFmtId="0" fontId="12" fillId="0" borderId="0" xfId="0" applyFont="1" applyAlignment="1">
      <alignment horizontal="left" indent="1"/>
    </xf>
    <xf numFmtId="9" fontId="12" fillId="0" borderId="0" xfId="2" applyFont="1" applyFill="1" applyAlignment="1">
      <alignment horizontal="right" indent="2"/>
    </xf>
    <xf numFmtId="17" fontId="23" fillId="2" borderId="1" xfId="0" applyNumberFormat="1" applyFont="1" applyFill="1" applyBorder="1" applyAlignment="1">
      <alignment horizontal="center" vertical="center"/>
    </xf>
    <xf numFmtId="0" fontId="23" fillId="2" borderId="0" xfId="0" applyFont="1" applyFill="1" applyAlignment="1">
      <alignment horizontal="left" vertical="top" wrapText="1"/>
    </xf>
    <xf numFmtId="166" fontId="12" fillId="0" borderId="0" xfId="1" applyNumberFormat="1" applyFont="1" applyFill="1" applyAlignment="1">
      <alignment vertical="top"/>
    </xf>
    <xf numFmtId="166" fontId="12" fillId="0" borderId="0" xfId="1" applyNumberFormat="1" applyFont="1"/>
    <xf numFmtId="0" fontId="12" fillId="2" borderId="0" xfId="0" applyFont="1" applyFill="1" applyAlignment="1">
      <alignment horizontal="left" vertical="top" wrapText="1" indent="1"/>
    </xf>
    <xf numFmtId="0" fontId="23" fillId="2" borderId="3" xfId="0" applyFont="1" applyFill="1" applyBorder="1" applyAlignment="1">
      <alignment horizontal="left" vertical="top" wrapText="1"/>
    </xf>
    <xf numFmtId="166" fontId="23" fillId="3" borderId="3" xfId="1" applyNumberFormat="1" applyFont="1" applyFill="1" applyBorder="1" applyAlignment="1">
      <alignment horizontal="right" vertical="top" indent="1"/>
    </xf>
    <xf numFmtId="0" fontId="29" fillId="0" borderId="1" xfId="0" applyFont="1" applyBorder="1" applyAlignment="1">
      <alignment horizontal="center" wrapText="1"/>
    </xf>
    <xf numFmtId="17" fontId="23" fillId="0" borderId="2" xfId="0" applyNumberFormat="1" applyFont="1" applyBorder="1" applyAlignment="1">
      <alignment horizontal="center" vertical="center" wrapText="1"/>
    </xf>
    <xf numFmtId="0" fontId="12" fillId="0" borderId="0" xfId="0" applyFont="1" applyAlignment="1">
      <alignment wrapText="1"/>
    </xf>
    <xf numFmtId="0" fontId="12" fillId="0" borderId="0" xfId="0" applyFont="1" applyAlignment="1">
      <alignment horizontal="left" wrapText="1"/>
    </xf>
    <xf numFmtId="3" fontId="12" fillId="0" borderId="0" xfId="0" applyNumberFormat="1" applyFont="1" applyFill="1" applyAlignment="1">
      <alignment horizontal="right" indent="2"/>
    </xf>
    <xf numFmtId="0" fontId="12" fillId="0" borderId="0" xfId="0" applyFont="1" applyFill="1" applyAlignment="1">
      <alignment horizontal="left" wrapText="1"/>
    </xf>
    <xf numFmtId="164" fontId="12" fillId="0" borderId="0" xfId="2" applyNumberFormat="1" applyFont="1" applyFill="1" applyAlignment="1">
      <alignment horizontal="right" indent="2"/>
    </xf>
    <xf numFmtId="165" fontId="23" fillId="0" borderId="1" xfId="0" quotePrefix="1" applyNumberFormat="1" applyFont="1" applyFill="1" applyBorder="1" applyAlignment="1">
      <alignment horizontal="center" vertical="center" wrapText="1"/>
    </xf>
    <xf numFmtId="17" fontId="23" fillId="0" borderId="2" xfId="0" quotePrefix="1" applyNumberFormat="1" applyFont="1" applyBorder="1" applyAlignment="1">
      <alignment horizontal="center" vertical="center" wrapText="1"/>
    </xf>
    <xf numFmtId="165" fontId="23" fillId="0" borderId="0" xfId="0" quotePrefix="1" applyNumberFormat="1" applyFont="1" applyFill="1" applyBorder="1" applyAlignment="1">
      <alignment vertical="center" wrapText="1"/>
    </xf>
    <xf numFmtId="0" fontId="23" fillId="0" borderId="0" xfId="0" applyFont="1" applyAlignment="1">
      <alignment horizontal="left"/>
    </xf>
    <xf numFmtId="0" fontId="30" fillId="0" borderId="0" xfId="0" applyFont="1" applyBorder="1" applyAlignment="1">
      <alignment horizontal="left" wrapText="1"/>
    </xf>
    <xf numFmtId="0" fontId="12" fillId="0" borderId="0" xfId="0" applyFont="1" applyBorder="1" applyAlignment="1">
      <alignment horizontal="left" vertical="center" wrapText="1" indent="1"/>
    </xf>
    <xf numFmtId="165" fontId="29" fillId="0" borderId="0" xfId="0" applyNumberFormat="1" applyFont="1" applyFill="1" applyBorder="1" applyAlignment="1">
      <alignment vertical="center" wrapText="1"/>
    </xf>
    <xf numFmtId="17" fontId="12" fillId="0" borderId="1" xfId="0" applyNumberFormat="1" applyFont="1" applyBorder="1" applyAlignment="1">
      <alignment horizontal="left" vertical="center"/>
    </xf>
    <xf numFmtId="0" fontId="29" fillId="0" borderId="0" xfId="0" applyFont="1" applyFill="1" applyBorder="1" applyAlignment="1">
      <alignment horizontal="left" wrapText="1"/>
    </xf>
    <xf numFmtId="166" fontId="12" fillId="0" borderId="0" xfId="1" applyNumberFormat="1" applyFont="1" applyFill="1" applyBorder="1" applyAlignment="1">
      <alignment horizontal="right" wrapText="1" indent="3"/>
    </xf>
    <xf numFmtId="0" fontId="12" fillId="0" borderId="0" xfId="0" applyFont="1" applyFill="1" applyBorder="1" applyAlignment="1">
      <alignment horizontal="left" wrapText="1" indent="1"/>
    </xf>
    <xf numFmtId="166" fontId="12" fillId="0" borderId="0" xfId="1" quotePrefix="1" applyNumberFormat="1" applyFont="1" applyFill="1" applyBorder="1" applyAlignment="1">
      <alignment horizontal="right" vertical="center" wrapText="1" indent="3"/>
    </xf>
    <xf numFmtId="0" fontId="12" fillId="0" borderId="0" xfId="0" applyFont="1" applyFill="1" applyBorder="1" applyAlignment="1">
      <alignment horizontal="left" wrapText="1" indent="2"/>
    </xf>
    <xf numFmtId="0" fontId="23" fillId="0" borderId="0" xfId="0" applyFont="1" applyFill="1" applyBorder="1" applyAlignment="1">
      <alignment wrapText="1"/>
    </xf>
    <xf numFmtId="166" fontId="23" fillId="0" borderId="0" xfId="1" quotePrefix="1" applyNumberFormat="1" applyFont="1" applyFill="1" applyBorder="1" applyAlignment="1">
      <alignment horizontal="right" vertical="center" wrapText="1" indent="3"/>
    </xf>
    <xf numFmtId="166" fontId="12" fillId="0" borderId="0" xfId="1" applyNumberFormat="1" applyFont="1" applyFill="1" applyBorder="1" applyAlignment="1">
      <alignment horizontal="right" wrapText="1" indent="5"/>
    </xf>
    <xf numFmtId="0" fontId="23" fillId="0" borderId="0" xfId="0" applyFont="1" applyFill="1" applyBorder="1" applyAlignment="1">
      <alignment horizontal="left" wrapText="1" indent="1"/>
    </xf>
    <xf numFmtId="0" fontId="12" fillId="0" borderId="0" xfId="0" applyFont="1" applyFill="1" applyBorder="1" applyAlignment="1">
      <alignment wrapText="1"/>
    </xf>
    <xf numFmtId="3" fontId="12" fillId="0" borderId="0" xfId="0" applyNumberFormat="1" applyFont="1" applyFill="1" applyBorder="1" applyAlignment="1">
      <alignment horizontal="left" wrapText="1" indent="1"/>
    </xf>
    <xf numFmtId="0" fontId="29" fillId="0" borderId="0" xfId="0" applyFont="1" applyFill="1" applyBorder="1"/>
    <xf numFmtId="0" fontId="12" fillId="0" borderId="0" xfId="0" applyFont="1" applyAlignment="1">
      <alignment horizontal="left" vertical="top" indent="1"/>
    </xf>
    <xf numFmtId="0" fontId="12" fillId="0" borderId="0" xfId="0" applyFont="1" applyBorder="1" applyAlignment="1">
      <alignment horizontal="left" vertical="top" indent="1"/>
    </xf>
    <xf numFmtId="3" fontId="12" fillId="0" borderId="3" xfId="0" applyNumberFormat="1" applyFont="1" applyFill="1" applyBorder="1" applyAlignment="1">
      <alignment horizontal="center" vertical="center" wrapText="1"/>
    </xf>
    <xf numFmtId="3" fontId="23" fillId="0" borderId="3"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0" fontId="29" fillId="0" borderId="0" xfId="0" applyFont="1" applyBorder="1"/>
    <xf numFmtId="3" fontId="12" fillId="0" borderId="0" xfId="0" applyNumberFormat="1" applyFont="1" applyFill="1" applyBorder="1" applyAlignment="1">
      <alignment horizontal="right" wrapText="1" indent="1"/>
    </xf>
    <xf numFmtId="0" fontId="30" fillId="0" borderId="0" xfId="0" applyFont="1" applyBorder="1" applyAlignment="1">
      <alignment horizontal="left" wrapText="1" indent="1"/>
    </xf>
    <xf numFmtId="0" fontId="29" fillId="0" borderId="0" xfId="0" applyFont="1" applyBorder="1" applyAlignment="1">
      <alignment horizontal="center" vertical="center" wrapText="1"/>
    </xf>
    <xf numFmtId="3" fontId="12" fillId="0" borderId="0" xfId="0" applyNumberFormat="1" applyFont="1" applyBorder="1" applyAlignment="1">
      <alignment horizontal="center"/>
    </xf>
    <xf numFmtId="3" fontId="12" fillId="0" borderId="0" xfId="0" applyNumberFormat="1" applyFont="1" applyBorder="1" applyAlignment="1">
      <alignment horizontal="center" wrapText="1"/>
    </xf>
    <xf numFmtId="167" fontId="23" fillId="0" borderId="0" xfId="0" applyNumberFormat="1" applyFont="1" applyBorder="1" applyAlignment="1">
      <alignment horizontal="center" vertical="center"/>
    </xf>
    <xf numFmtId="9" fontId="12" fillId="0" borderId="0" xfId="2" applyFont="1" applyFill="1" applyBorder="1" applyAlignment="1">
      <alignment horizontal="right" wrapText="1" indent="1"/>
    </xf>
    <xf numFmtId="10" fontId="23" fillId="0" borderId="0" xfId="2" applyNumberFormat="1" applyFont="1" applyFill="1" applyBorder="1" applyAlignment="1">
      <alignment horizontal="right" wrapText="1" indent="1"/>
    </xf>
    <xf numFmtId="9" fontId="23" fillId="0" borderId="0" xfId="2" applyFont="1" applyFill="1" applyBorder="1" applyAlignment="1">
      <alignment horizontal="right" wrapText="1" indent="1"/>
    </xf>
    <xf numFmtId="17" fontId="23" fillId="0" borderId="3" xfId="0" applyNumberFormat="1" applyFont="1" applyBorder="1" applyAlignment="1">
      <alignment horizontal="center" vertical="center" wrapText="1"/>
    </xf>
    <xf numFmtId="17" fontId="23" fillId="0" borderId="0" xfId="0" applyNumberFormat="1" applyFont="1" applyBorder="1" applyAlignment="1">
      <alignment horizontal="center" vertical="center" wrapText="1"/>
    </xf>
    <xf numFmtId="1" fontId="23" fillId="0" borderId="0" xfId="0" applyNumberFormat="1" applyFont="1" applyBorder="1" applyAlignment="1">
      <alignment horizontal="left" wrapText="1"/>
    </xf>
    <xf numFmtId="0" fontId="8" fillId="0" borderId="0" xfId="0" applyFont="1" applyBorder="1"/>
    <xf numFmtId="0" fontId="8" fillId="0" borderId="3" xfId="0" applyFont="1" applyBorder="1"/>
    <xf numFmtId="0" fontId="12" fillId="0" borderId="0" xfId="0" applyFont="1" applyBorder="1"/>
    <xf numFmtId="0" fontId="12" fillId="0" borderId="3" xfId="0" applyFont="1" applyBorder="1"/>
    <xf numFmtId="49" fontId="12" fillId="0" borderId="0" xfId="0" applyNumberFormat="1" applyFont="1" applyFill="1" applyBorder="1" applyAlignment="1">
      <alignment vertical="center" wrapText="1"/>
    </xf>
    <xf numFmtId="3" fontId="23" fillId="0" borderId="0" xfId="0" applyNumberFormat="1" applyFont="1" applyFill="1" applyBorder="1" applyAlignment="1">
      <alignment horizontal="right" vertical="center" indent="2"/>
    </xf>
    <xf numFmtId="3" fontId="12" fillId="0" borderId="0" xfId="0" applyNumberFormat="1" applyFont="1" applyFill="1" applyBorder="1" applyAlignment="1">
      <alignment horizontal="right" vertical="center" indent="2"/>
    </xf>
    <xf numFmtId="0" fontId="23" fillId="0" borderId="0" xfId="0" applyFont="1" applyAlignment="1">
      <alignment wrapText="1"/>
    </xf>
    <xf numFmtId="0" fontId="12" fillId="0" borderId="0" xfId="0" applyFont="1" applyBorder="1" applyAlignment="1">
      <alignment horizontal="left" wrapText="1"/>
    </xf>
    <xf numFmtId="3" fontId="12" fillId="0" borderId="0" xfId="0" applyNumberFormat="1" applyFont="1" applyFill="1" applyBorder="1" applyAlignment="1">
      <alignment horizontal="right" wrapText="1" indent="2"/>
    </xf>
    <xf numFmtId="3" fontId="23" fillId="0" borderId="0" xfId="0" applyNumberFormat="1" applyFont="1" applyFill="1" applyBorder="1" applyAlignment="1">
      <alignment horizontal="right" wrapText="1" indent="2"/>
    </xf>
    <xf numFmtId="9" fontId="12" fillId="0" borderId="0" xfId="2" applyFont="1" applyFill="1" applyBorder="1" applyAlignment="1">
      <alignment horizontal="right" wrapText="1" indent="2"/>
    </xf>
    <xf numFmtId="9" fontId="23" fillId="0" borderId="0" xfId="2" applyFont="1" applyFill="1" applyBorder="1" applyAlignment="1">
      <alignment horizontal="right" wrapText="1" indent="2"/>
    </xf>
    <xf numFmtId="3" fontId="23" fillId="0" borderId="4" xfId="0" applyNumberFormat="1" applyFont="1" applyFill="1" applyBorder="1" applyAlignment="1">
      <alignment horizontal="center" vertical="center" wrapText="1"/>
    </xf>
    <xf numFmtId="3" fontId="23" fillId="0" borderId="2" xfId="0" applyNumberFormat="1" applyFont="1" applyFill="1" applyBorder="1" applyAlignment="1">
      <alignment horizontal="center" vertical="center" wrapText="1"/>
    </xf>
    <xf numFmtId="3" fontId="23" fillId="0" borderId="5" xfId="0" applyNumberFormat="1" applyFont="1" applyFill="1" applyBorder="1" applyAlignment="1">
      <alignment horizontal="center" vertical="center" wrapText="1"/>
    </xf>
    <xf numFmtId="3" fontId="12" fillId="3" borderId="0" xfId="1" applyNumberFormat="1" applyFont="1" applyFill="1" applyBorder="1" applyAlignment="1">
      <alignment horizontal="right" vertical="top" indent="1"/>
    </xf>
    <xf numFmtId="3" fontId="23" fillId="0" borderId="0" xfId="0" applyNumberFormat="1" applyFont="1" applyFill="1" applyBorder="1" applyAlignment="1">
      <alignment horizontal="right" wrapText="1" indent="1"/>
    </xf>
    <xf numFmtId="0" fontId="29" fillId="0" borderId="0" xfId="0" applyFont="1" applyBorder="1" applyAlignment="1">
      <alignment vertical="center" wrapText="1"/>
    </xf>
    <xf numFmtId="0" fontId="12" fillId="0" borderId="6" xfId="0" applyFont="1" applyBorder="1"/>
    <xf numFmtId="3" fontId="12" fillId="0" borderId="0" xfId="0" applyNumberFormat="1" applyFont="1" applyFill="1" applyAlignment="1">
      <alignment horizontal="right" indent="3"/>
    </xf>
    <xf numFmtId="9" fontId="12" fillId="0" borderId="0" xfId="2" applyFont="1" applyFill="1" applyAlignment="1">
      <alignment horizontal="right" indent="3"/>
    </xf>
    <xf numFmtId="168" fontId="24" fillId="0" borderId="0" xfId="1" applyNumberFormat="1" applyFont="1" applyAlignment="1">
      <alignment horizontal="right" indent="2"/>
    </xf>
    <xf numFmtId="168" fontId="33" fillId="0" borderId="0" xfId="1" applyNumberFormat="1" applyFont="1" applyAlignment="1">
      <alignment horizontal="right" indent="2"/>
    </xf>
    <xf numFmtId="3" fontId="33" fillId="0" borderId="0" xfId="1" applyNumberFormat="1" applyFont="1" applyAlignment="1">
      <alignment horizontal="right" indent="2"/>
    </xf>
    <xf numFmtId="166" fontId="23" fillId="0" borderId="0" xfId="1" applyNumberFormat="1" applyFont="1" applyBorder="1" applyAlignment="1">
      <alignment horizontal="right" wrapText="1" indent="3"/>
    </xf>
    <xf numFmtId="1" fontId="23" fillId="0" borderId="0" xfId="0" applyNumberFormat="1" applyFont="1" applyBorder="1" applyAlignment="1">
      <alignment horizontal="right" vertical="center" wrapText="1" indent="2"/>
    </xf>
    <xf numFmtId="17" fontId="23" fillId="0" borderId="0" xfId="0" applyNumberFormat="1" applyFont="1" applyBorder="1" applyAlignment="1">
      <alignment horizontal="right" vertical="center" wrapText="1" indent="2"/>
    </xf>
    <xf numFmtId="0" fontId="8" fillId="0" borderId="0" xfId="0" applyFont="1" applyBorder="1" applyAlignment="1">
      <alignment horizontal="right" indent="2"/>
    </xf>
    <xf numFmtId="166" fontId="12" fillId="0" borderId="0" xfId="1" applyNumberFormat="1" applyFont="1" applyBorder="1" applyAlignment="1">
      <alignment horizontal="right" wrapText="1" indent="3"/>
    </xf>
    <xf numFmtId="0" fontId="12" fillId="0" borderId="0" xfId="0" applyFont="1" applyAlignment="1">
      <alignment horizontal="left" indent="4"/>
    </xf>
    <xf numFmtId="0" fontId="12" fillId="0" borderId="0" xfId="0" applyFont="1" applyFill="1" applyAlignment="1">
      <alignment horizontal="left" indent="1"/>
    </xf>
    <xf numFmtId="3" fontId="12" fillId="0" borderId="0" xfId="1" applyNumberFormat="1" applyFont="1" applyFill="1" applyBorder="1" applyAlignment="1">
      <alignment horizontal="right" indent="2"/>
    </xf>
    <xf numFmtId="168" fontId="12" fillId="0" borderId="0" xfId="1" applyNumberFormat="1" applyFont="1" applyFill="1" applyBorder="1" applyAlignment="1">
      <alignment horizontal="right" indent="2"/>
    </xf>
    <xf numFmtId="0" fontId="23" fillId="0" borderId="0" xfId="0" applyFont="1" applyFill="1" applyAlignment="1">
      <alignment horizontal="left" indent="1"/>
    </xf>
    <xf numFmtId="3" fontId="23" fillId="0" borderId="0" xfId="1" applyNumberFormat="1" applyFont="1" applyFill="1" applyBorder="1" applyAlignment="1">
      <alignment horizontal="right" indent="2"/>
    </xf>
    <xf numFmtId="0" fontId="29" fillId="0" borderId="0" xfId="0" applyFont="1" applyFill="1" applyAlignment="1">
      <alignment horizontal="left" wrapText="1"/>
    </xf>
    <xf numFmtId="0" fontId="23" fillId="0" borderId="0" xfId="0" applyFont="1" applyFill="1" applyBorder="1" applyAlignment="1">
      <alignment horizontal="left" wrapText="1" indent="1"/>
    </xf>
    <xf numFmtId="0" fontId="23" fillId="0" borderId="3" xfId="0" applyFont="1" applyFill="1" applyBorder="1" applyAlignment="1">
      <alignment horizontal="left" wrapText="1"/>
    </xf>
    <xf numFmtId="0" fontId="23" fillId="0" borderId="1" xfId="0" applyFont="1" applyFill="1" applyBorder="1" applyAlignment="1">
      <alignment horizontal="left" wrapText="1"/>
    </xf>
    <xf numFmtId="0" fontId="23" fillId="2" borderId="0" xfId="0" applyFont="1" applyFill="1" applyBorder="1" applyAlignment="1">
      <alignment horizontal="left"/>
    </xf>
    <xf numFmtId="3" fontId="23" fillId="0" borderId="0" xfId="0" applyNumberFormat="1" applyFont="1" applyFill="1" applyBorder="1" applyAlignment="1">
      <alignment horizontal="right" vertical="top" indent="2"/>
    </xf>
    <xf numFmtId="9" fontId="23" fillId="0" borderId="0" xfId="0" applyNumberFormat="1" applyFont="1" applyFill="1" applyBorder="1" applyAlignment="1">
      <alignment horizontal="right" vertical="top" indent="1"/>
    </xf>
    <xf numFmtId="3" fontId="23" fillId="0" borderId="3" xfId="0" applyNumberFormat="1" applyFont="1" applyFill="1" applyBorder="1" applyAlignment="1">
      <alignment horizontal="right" indent="1"/>
    </xf>
    <xf numFmtId="0" fontId="23" fillId="0" borderId="0" xfId="0" applyFont="1" applyFill="1" applyBorder="1" applyAlignment="1">
      <alignment horizontal="left" wrapText="1"/>
    </xf>
    <xf numFmtId="0" fontId="23" fillId="0" borderId="0" xfId="0" applyFont="1" applyFill="1" applyBorder="1" applyAlignment="1">
      <alignment horizontal="left" vertical="top" wrapText="1"/>
    </xf>
    <xf numFmtId="49" fontId="23" fillId="0" borderId="0" xfId="0" quotePrefix="1" applyNumberFormat="1" applyFont="1" applyFill="1" applyBorder="1" applyAlignment="1">
      <alignment horizontal="center" vertical="center" wrapText="1"/>
    </xf>
    <xf numFmtId="0" fontId="12" fillId="0" borderId="0" xfId="0" applyFont="1" applyFill="1" applyBorder="1"/>
    <xf numFmtId="0" fontId="12" fillId="0" borderId="3" xfId="0" applyFont="1" applyFill="1" applyBorder="1"/>
    <xf numFmtId="0" fontId="11" fillId="0" borderId="0" xfId="0" applyFont="1" applyFill="1" applyBorder="1"/>
    <xf numFmtId="0" fontId="23" fillId="0" borderId="0" xfId="0" applyFont="1" applyAlignment="1">
      <alignment horizontal="left" vertical="top" wrapText="1"/>
    </xf>
    <xf numFmtId="9" fontId="23" fillId="0" borderId="0" xfId="2" applyFont="1" applyFill="1" applyAlignment="1">
      <alignment horizontal="right" vertical="top" indent="2"/>
    </xf>
    <xf numFmtId="3" fontId="23" fillId="0" borderId="0" xfId="0" applyNumberFormat="1" applyFont="1" applyFill="1" applyAlignment="1">
      <alignment horizontal="right" vertical="top" indent="2"/>
    </xf>
    <xf numFmtId="0" fontId="23" fillId="0" borderId="0" xfId="0" applyFont="1" applyAlignment="1">
      <alignment vertical="top"/>
    </xf>
    <xf numFmtId="3" fontId="23" fillId="0" borderId="0" xfId="0" applyNumberFormat="1" applyFont="1" applyFill="1" applyAlignment="1">
      <alignment horizontal="right" vertical="top" indent="3"/>
    </xf>
    <xf numFmtId="9" fontId="23" fillId="0" borderId="0" xfId="0" applyNumberFormat="1" applyFont="1" applyFill="1" applyAlignment="1">
      <alignment horizontal="right" vertical="top" indent="3"/>
    </xf>
    <xf numFmtId="0" fontId="12" fillId="0" borderId="0" xfId="0" applyFont="1" applyAlignment="1">
      <alignment horizontal="left" wrapText="1" indent="3"/>
    </xf>
    <xf numFmtId="168" fontId="11" fillId="0" borderId="0" xfId="0" applyNumberFormat="1" applyFont="1"/>
    <xf numFmtId="0" fontId="23" fillId="0" borderId="0" xfId="0" applyFont="1" applyAlignment="1">
      <alignment horizontal="left" indent="4"/>
    </xf>
    <xf numFmtId="0" fontId="23" fillId="0" borderId="0" xfId="0" applyFont="1" applyAlignment="1">
      <alignment horizontal="left" wrapText="1" indent="1"/>
    </xf>
    <xf numFmtId="0" fontId="12" fillId="0" borderId="0" xfId="0" applyFont="1"/>
    <xf numFmtId="0" fontId="12" fillId="0" borderId="0" xfId="0" applyFont="1" applyAlignment="1">
      <alignment horizontal="justify"/>
    </xf>
    <xf numFmtId="164" fontId="23" fillId="0" borderId="0" xfId="2" applyNumberFormat="1" applyFont="1" applyFill="1" applyAlignment="1">
      <alignment horizontal="right" indent="2"/>
    </xf>
    <xf numFmtId="49" fontId="29" fillId="0" borderId="1" xfId="0" quotePrefix="1" applyNumberFormat="1" applyFont="1" applyFill="1" applyBorder="1" applyAlignment="1">
      <alignment vertical="center" wrapText="1"/>
    </xf>
    <xf numFmtId="0" fontId="12" fillId="0" borderId="0" xfId="0" applyFont="1" applyBorder="1" applyAlignment="1">
      <alignment horizontal="left" vertical="center" wrapText="1" indent="2"/>
    </xf>
    <xf numFmtId="3" fontId="11" fillId="0" borderId="0" xfId="0" applyNumberFormat="1" applyFont="1"/>
    <xf numFmtId="0" fontId="12" fillId="0" borderId="0" xfId="0" applyFont="1" applyAlignment="1">
      <alignment horizontal="left" indent="2"/>
    </xf>
    <xf numFmtId="0" fontId="21" fillId="0" borderId="0" xfId="0" applyFont="1" applyAlignment="1">
      <alignment horizontal="left" indent="2"/>
    </xf>
    <xf numFmtId="0" fontId="22" fillId="0" borderId="0" xfId="0" applyFont="1" applyAlignment="1" applyProtection="1">
      <alignment horizontal="left" indent="2"/>
    </xf>
    <xf numFmtId="0" fontId="12" fillId="2" borderId="0" xfId="0" applyFont="1" applyFill="1" applyAlignment="1">
      <alignment horizontal="left" indent="2"/>
    </xf>
    <xf numFmtId="0" fontId="23" fillId="0" borderId="0" xfId="0" applyNumberFormat="1" applyFont="1" applyBorder="1" applyAlignment="1">
      <alignment horizontal="left" indent="2"/>
    </xf>
    <xf numFmtId="166" fontId="12" fillId="0" borderId="0" xfId="1" quotePrefix="1" applyNumberFormat="1" applyFont="1" applyFill="1" applyBorder="1" applyAlignment="1">
      <alignment horizontal="right" vertical="center" wrapText="1" indent="1"/>
    </xf>
    <xf numFmtId="166" fontId="23" fillId="0" borderId="0" xfId="1" quotePrefix="1" applyNumberFormat="1" applyFont="1" applyFill="1" applyBorder="1" applyAlignment="1">
      <alignment horizontal="right" vertical="center" wrapText="1" indent="1"/>
    </xf>
    <xf numFmtId="9" fontId="12" fillId="0" borderId="0" xfId="2" applyFont="1" applyAlignment="1">
      <alignment horizontal="right" indent="1"/>
    </xf>
    <xf numFmtId="9" fontId="23" fillId="0" borderId="0" xfId="2" applyFont="1" applyAlignment="1">
      <alignment horizontal="right" indent="1"/>
    </xf>
    <xf numFmtId="0" fontId="23" fillId="0" borderId="2" xfId="0" applyFont="1" applyBorder="1" applyAlignment="1">
      <alignment horizontal="center" vertical="center" wrapText="1"/>
    </xf>
    <xf numFmtId="0" fontId="12" fillId="0" borderId="0" xfId="0" applyNumberFormat="1" applyFont="1" applyFill="1" applyAlignment="1">
      <alignment horizontal="right" indent="1"/>
    </xf>
    <xf numFmtId="9" fontId="11" fillId="0" borderId="0" xfId="2" applyFont="1"/>
    <xf numFmtId="0" fontId="26" fillId="0" borderId="0" xfId="0" applyNumberFormat="1" applyFont="1" applyBorder="1" applyAlignment="1">
      <alignment horizontal="left" indent="1"/>
    </xf>
    <xf numFmtId="0" fontId="12" fillId="0" borderId="0" xfId="0" applyNumberFormat="1" applyFont="1" applyBorder="1" applyAlignment="1">
      <alignment horizontal="left" indent="2"/>
    </xf>
    <xf numFmtId="0" fontId="12" fillId="0" borderId="0" xfId="0" applyFont="1" applyAlignment="1">
      <alignment horizontal="left" indent="1"/>
    </xf>
    <xf numFmtId="0" fontId="12" fillId="0" borderId="0" xfId="0" applyNumberFormat="1" applyFont="1" applyBorder="1" applyAlignment="1">
      <alignment horizontal="left"/>
    </xf>
    <xf numFmtId="169" fontId="11" fillId="0" borderId="0" xfId="1" applyNumberFormat="1" applyFont="1"/>
    <xf numFmtId="0" fontId="30" fillId="0" borderId="0" xfId="0" applyFont="1" applyFill="1" applyAlignment="1">
      <alignment horizontal="left" wrapText="1" indent="2"/>
    </xf>
    <xf numFmtId="0" fontId="23" fillId="2" borderId="0" xfId="0" applyFont="1" applyFill="1" applyAlignment="1">
      <alignment horizontal="left" wrapText="1"/>
    </xf>
    <xf numFmtId="0" fontId="0" fillId="0" borderId="0" xfId="0" applyAlignment="1"/>
    <xf numFmtId="0" fontId="23" fillId="2" borderId="0" xfId="0" applyFont="1" applyFill="1" applyAlignment="1"/>
    <xf numFmtId="3" fontId="0" fillId="0" borderId="0" xfId="0" applyNumberFormat="1" applyAlignment="1"/>
    <xf numFmtId="0" fontId="23" fillId="0" borderId="0" xfId="0" applyFont="1" applyFill="1" applyAlignment="1">
      <alignment horizontal="left" wrapText="1"/>
    </xf>
    <xf numFmtId="0" fontId="12" fillId="2" borderId="0" xfId="0" applyFont="1" applyFill="1" applyAlignment="1">
      <alignment horizontal="left"/>
    </xf>
    <xf numFmtId="0" fontId="23" fillId="0" borderId="0" xfId="0" applyFont="1" applyFill="1" applyAlignment="1">
      <alignment horizontal="left"/>
    </xf>
    <xf numFmtId="3" fontId="23" fillId="0" borderId="0" xfId="0" applyNumberFormat="1" applyFont="1" applyFill="1" applyAlignment="1">
      <alignment horizontal="right" indent="2"/>
    </xf>
    <xf numFmtId="3" fontId="23" fillId="3" borderId="0" xfId="0" applyNumberFormat="1" applyFont="1" applyFill="1" applyAlignment="1">
      <alignment horizontal="right" indent="2"/>
    </xf>
    <xf numFmtId="3" fontId="12" fillId="3" borderId="0" xfId="0" applyNumberFormat="1" applyFont="1" applyFill="1" applyAlignment="1">
      <alignment horizontal="right" indent="2"/>
    </xf>
    <xf numFmtId="3" fontId="12" fillId="0" borderId="0" xfId="0" applyNumberFormat="1" applyFont="1" applyFill="1" applyAlignment="1">
      <alignment horizontal="right" indent="2"/>
    </xf>
    <xf numFmtId="3" fontId="23" fillId="0" borderId="0" xfId="0" applyNumberFormat="1" applyFont="1" applyFill="1" applyBorder="1" applyAlignment="1">
      <alignment horizontal="right"/>
    </xf>
    <xf numFmtId="43" fontId="11" fillId="0" borderId="0" xfId="1" applyFont="1" applyAlignment="1"/>
    <xf numFmtId="17" fontId="12" fillId="0" borderId="0" xfId="0" applyNumberFormat="1" applyFont="1" applyBorder="1" applyAlignment="1">
      <alignment horizontal="left"/>
    </xf>
    <xf numFmtId="49" fontId="12"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vertical="center"/>
    </xf>
    <xf numFmtId="0" fontId="11" fillId="0" borderId="0" xfId="0" applyFont="1" applyAlignment="1">
      <alignment vertical="top"/>
    </xf>
    <xf numFmtId="0" fontId="11" fillId="0" borderId="0" xfId="0" applyFont="1" applyFill="1" applyBorder="1"/>
    <xf numFmtId="0" fontId="11" fillId="0" borderId="0" xfId="0" applyFont="1" applyBorder="1" applyAlignment="1">
      <alignment vertical="top"/>
    </xf>
    <xf numFmtId="0" fontId="37" fillId="0" borderId="0" xfId="0" applyFont="1" applyAlignment="1">
      <alignment vertical="center"/>
    </xf>
    <xf numFmtId="165" fontId="23" fillId="0" borderId="2" xfId="0" quotePrefix="1" applyNumberFormat="1" applyFont="1" applyFill="1" applyBorder="1" applyAlignment="1">
      <alignment horizontal="center" vertical="center" wrapText="1"/>
    </xf>
    <xf numFmtId="17" fontId="12" fillId="0" borderId="0" xfId="0" applyNumberFormat="1" applyFont="1" applyBorder="1" applyAlignment="1">
      <alignment horizontal="center" vertical="center"/>
    </xf>
    <xf numFmtId="0" fontId="12" fillId="0" borderId="0" xfId="0" applyFont="1" applyBorder="1" applyAlignment="1">
      <alignment horizontal="left" wrapText="1" indent="3"/>
    </xf>
    <xf numFmtId="0" fontId="12" fillId="0" borderId="1" xfId="0" applyFont="1" applyBorder="1"/>
    <xf numFmtId="9" fontId="12" fillId="0" borderId="0" xfId="0" applyNumberFormat="1" applyFont="1" applyFill="1" applyBorder="1" applyAlignment="1">
      <alignment horizontal="right" indent="2"/>
    </xf>
    <xf numFmtId="9" fontId="23" fillId="0" borderId="0" xfId="0" applyNumberFormat="1" applyFont="1" applyFill="1" applyBorder="1" applyAlignment="1">
      <alignment horizontal="right" indent="2"/>
    </xf>
    <xf numFmtId="17" fontId="23" fillId="0" borderId="0" xfId="0" applyNumberFormat="1" applyFont="1" applyBorder="1" applyAlignment="1">
      <alignment horizontal="center" vertical="center"/>
    </xf>
    <xf numFmtId="0" fontId="23" fillId="0" borderId="0" xfId="0" applyFont="1" applyAlignment="1">
      <alignment wrapText="1"/>
    </xf>
    <xf numFmtId="3" fontId="23" fillId="0" borderId="0" xfId="0" applyNumberFormat="1" applyFont="1" applyBorder="1" applyAlignment="1">
      <alignment vertical="center" wrapText="1"/>
    </xf>
    <xf numFmtId="0" fontId="12" fillId="0" borderId="0" xfId="0" applyFont="1" applyBorder="1"/>
    <xf numFmtId="0" fontId="8" fillId="0" borderId="0" xfId="0" applyFont="1" applyAlignment="1">
      <alignment horizontal="right"/>
    </xf>
    <xf numFmtId="0" fontId="8" fillId="0" borderId="0" xfId="0" applyFont="1" applyFill="1"/>
    <xf numFmtId="0" fontId="12" fillId="3" borderId="3" xfId="0" applyFont="1" applyFill="1" applyBorder="1" applyAlignment="1">
      <alignment horizontal="left" indent="1"/>
    </xf>
    <xf numFmtId="0" fontId="12" fillId="0" borderId="0" xfId="0" applyFont="1" applyBorder="1" applyAlignment="1">
      <alignment horizontal="left" vertical="top" wrapText="1" indent="2"/>
    </xf>
    <xf numFmtId="3" fontId="12" fillId="3" borderId="0" xfId="0" applyNumberFormat="1" applyFont="1" applyFill="1" applyBorder="1" applyAlignment="1">
      <alignment horizontal="right" wrapText="1" indent="5"/>
    </xf>
    <xf numFmtId="3" fontId="23" fillId="3" borderId="0" xfId="0" applyNumberFormat="1" applyFont="1" applyFill="1" applyBorder="1" applyAlignment="1">
      <alignment horizontal="right" wrapText="1" indent="5"/>
    </xf>
    <xf numFmtId="0" fontId="8" fillId="0" borderId="0" xfId="0" applyFont="1" applyAlignment="1">
      <alignment horizontal="right" indent="4"/>
    </xf>
    <xf numFmtId="0" fontId="12" fillId="2" borderId="0" xfId="0" applyFont="1" applyFill="1" applyAlignment="1">
      <alignment horizontal="left" wrapText="1" indent="1"/>
    </xf>
    <xf numFmtId="3" fontId="12" fillId="3" borderId="0" xfId="0" applyNumberFormat="1" applyFont="1" applyFill="1" applyAlignment="1">
      <alignment horizontal="right" indent="3"/>
    </xf>
    <xf numFmtId="3" fontId="23" fillId="3" borderId="3" xfId="0" applyNumberFormat="1" applyFont="1" applyFill="1" applyBorder="1" applyAlignment="1">
      <alignment horizontal="right" indent="3"/>
    </xf>
    <xf numFmtId="3" fontId="23" fillId="3" borderId="0" xfId="0" applyNumberFormat="1" applyFont="1" applyFill="1" applyBorder="1" applyAlignment="1">
      <alignment horizontal="right" indent="3"/>
    </xf>
    <xf numFmtId="3" fontId="23" fillId="3" borderId="0" xfId="0" applyNumberFormat="1" applyFont="1" applyFill="1" applyAlignment="1">
      <alignment horizontal="right" indent="3"/>
    </xf>
    <xf numFmtId="0" fontId="23" fillId="0" borderId="0" xfId="0" applyFont="1" applyAlignment="1">
      <alignment horizontal="left" wrapText="1" indent="1"/>
    </xf>
    <xf numFmtId="3" fontId="23" fillId="0" borderId="0" xfId="0" applyNumberFormat="1" applyFont="1" applyFill="1" applyAlignment="1">
      <alignment horizontal="right"/>
    </xf>
    <xf numFmtId="49" fontId="29" fillId="3" borderId="0" xfId="0" quotePrefix="1" applyNumberFormat="1" applyFont="1" applyFill="1" applyBorder="1" applyAlignment="1">
      <alignment vertical="center" wrapText="1"/>
    </xf>
    <xf numFmtId="3" fontId="23" fillId="0" borderId="0" xfId="0" applyNumberFormat="1" applyFont="1" applyFill="1" applyAlignment="1">
      <alignment horizontal="right" indent="1"/>
    </xf>
    <xf numFmtId="49" fontId="29" fillId="3" borderId="0" xfId="0" quotePrefix="1" applyNumberFormat="1" applyFont="1" applyFill="1" applyBorder="1" applyAlignment="1">
      <alignment horizontal="center" vertical="center" wrapText="1"/>
    </xf>
    <xf numFmtId="9" fontId="12" fillId="0" borderId="0" xfId="0" applyNumberFormat="1" applyFont="1" applyFill="1" applyAlignment="1">
      <alignment horizontal="right" indent="2"/>
    </xf>
    <xf numFmtId="9" fontId="12" fillId="0" borderId="0" xfId="0" applyNumberFormat="1" applyFont="1" applyFill="1" applyAlignment="1">
      <alignment horizontal="right" indent="3"/>
    </xf>
    <xf numFmtId="9" fontId="23" fillId="0" borderId="0" xfId="2" applyFont="1" applyFill="1" applyAlignment="1">
      <alignment horizontal="right"/>
    </xf>
    <xf numFmtId="3" fontId="23" fillId="0" borderId="0" xfId="0" applyNumberFormat="1" applyFont="1" applyFill="1" applyAlignment="1">
      <alignment horizontal="right" indent="2"/>
    </xf>
    <xf numFmtId="9" fontId="23" fillId="0" borderId="0" xfId="2" applyFont="1" applyFill="1" applyAlignment="1">
      <alignment horizontal="right" indent="2"/>
    </xf>
    <xf numFmtId="49" fontId="23" fillId="0" borderId="0" xfId="0" applyNumberFormat="1" applyFont="1" applyFill="1" applyBorder="1" applyAlignment="1">
      <alignment horizontal="center" vertical="center" wrapText="1"/>
    </xf>
    <xf numFmtId="0" fontId="12" fillId="0" borderId="0" xfId="0" applyFont="1" applyAlignment="1"/>
    <xf numFmtId="0" fontId="29" fillId="0" borderId="0" xfId="0" applyFont="1" applyAlignment="1">
      <alignment horizontal="left" wrapText="1"/>
    </xf>
    <xf numFmtId="0" fontId="12" fillId="0" borderId="0" xfId="0" applyFont="1" applyBorder="1" applyAlignment="1">
      <alignment horizontal="center" wrapText="1"/>
    </xf>
    <xf numFmtId="9" fontId="12" fillId="0" borderId="0" xfId="2" applyFont="1" applyFill="1" applyAlignment="1">
      <alignment horizontal="right" indent="1"/>
    </xf>
    <xf numFmtId="0" fontId="12" fillId="0" borderId="0" xfId="0" applyFont="1" applyAlignment="1">
      <alignment horizontal="left" wrapText="1" indent="2"/>
    </xf>
    <xf numFmtId="49" fontId="23" fillId="3" borderId="2" xfId="0" quotePrefix="1" applyNumberFormat="1" applyFont="1" applyFill="1" applyBorder="1" applyAlignment="1">
      <alignment horizontal="center" vertical="center" wrapText="1"/>
    </xf>
    <xf numFmtId="164" fontId="23" fillId="0" borderId="0" xfId="2" applyNumberFormat="1" applyFont="1" applyFill="1" applyAlignment="1">
      <alignment horizontal="right" indent="3"/>
    </xf>
    <xf numFmtId="0" fontId="29" fillId="0" borderId="0" xfId="0" applyFont="1" applyAlignment="1">
      <alignment wrapText="1"/>
    </xf>
    <xf numFmtId="0" fontId="12" fillId="0" borderId="0" xfId="0" applyFont="1" applyAlignment="1">
      <alignment horizontal="left" wrapText="1" indent="3"/>
    </xf>
    <xf numFmtId="0" fontId="23" fillId="0" borderId="0" xfId="0" applyFont="1" applyBorder="1" applyAlignment="1">
      <alignment horizontal="center" vertical="center" wrapText="1"/>
    </xf>
    <xf numFmtId="0" fontId="29" fillId="0" borderId="0" xfId="0" applyFont="1" applyBorder="1" applyAlignment="1">
      <alignment wrapText="1"/>
    </xf>
    <xf numFmtId="3" fontId="23" fillId="0" borderId="0" xfId="0" applyNumberFormat="1" applyFont="1" applyFill="1" applyAlignment="1">
      <alignment horizontal="right" indent="3"/>
    </xf>
    <xf numFmtId="9" fontId="23" fillId="0" borderId="0" xfId="0" applyNumberFormat="1" applyFont="1" applyFill="1" applyAlignment="1">
      <alignment horizontal="right" indent="3"/>
    </xf>
    <xf numFmtId="0" fontId="23" fillId="0" borderId="0" xfId="0" applyFont="1" applyBorder="1"/>
    <xf numFmtId="9" fontId="23" fillId="0" borderId="0" xfId="2" applyFont="1" applyFill="1" applyAlignment="1">
      <alignment horizontal="right" indent="3"/>
    </xf>
    <xf numFmtId="165" fontId="23" fillId="0" borderId="2" xfId="0" quotePrefix="1" applyNumberFormat="1" applyFont="1" applyFill="1" applyBorder="1" applyAlignment="1">
      <alignment horizontal="center" vertical="center" wrapText="1"/>
    </xf>
    <xf numFmtId="3" fontId="23" fillId="0" borderId="0" xfId="0" applyNumberFormat="1" applyFont="1" applyFill="1" applyBorder="1" applyAlignment="1">
      <alignment horizontal="right" wrapText="1" indent="4"/>
    </xf>
    <xf numFmtId="3" fontId="12" fillId="0" borderId="0" xfId="0" applyNumberFormat="1" applyFont="1" applyFill="1" applyBorder="1" applyAlignment="1">
      <alignment horizontal="right" vertical="center" wrapText="1" indent="4"/>
    </xf>
    <xf numFmtId="0" fontId="8" fillId="0" borderId="0" xfId="0" applyFont="1" applyAlignment="1">
      <alignment horizontal="right" indent="3"/>
    </xf>
    <xf numFmtId="3" fontId="12" fillId="0" borderId="0" xfId="0" applyNumberFormat="1" applyFont="1" applyFill="1" applyBorder="1" applyAlignment="1">
      <alignment horizontal="right" wrapText="1" indent="4"/>
    </xf>
    <xf numFmtId="0" fontId="23" fillId="0" borderId="0" xfId="0" applyFont="1"/>
    <xf numFmtId="0" fontId="12" fillId="0" borderId="0" xfId="0" applyFont="1" applyFill="1" applyBorder="1"/>
    <xf numFmtId="0" fontId="12" fillId="0" borderId="0" xfId="0" applyFont="1" applyFill="1"/>
    <xf numFmtId="0" fontId="12" fillId="0" borderId="0" xfId="0" applyFont="1" applyFill="1" applyAlignment="1"/>
    <xf numFmtId="0" fontId="23" fillId="0" borderId="0" xfId="0" applyFont="1" applyFill="1"/>
    <xf numFmtId="0" fontId="23" fillId="0" borderId="0" xfId="0" applyFont="1" applyFill="1" applyAlignment="1"/>
    <xf numFmtId="0" fontId="12" fillId="0" borderId="0" xfId="0" applyFont="1" applyFill="1" applyBorder="1" applyAlignment="1"/>
    <xf numFmtId="3" fontId="12" fillId="0" borderId="0" xfId="0" applyNumberFormat="1" applyFont="1" applyFill="1" applyBorder="1" applyAlignment="1"/>
    <xf numFmtId="0" fontId="23" fillId="0" borderId="0" xfId="0" applyFont="1" applyFill="1" applyBorder="1" applyAlignment="1">
      <alignment horizontal="left"/>
    </xf>
    <xf numFmtId="9" fontId="12" fillId="0" borderId="0" xfId="2" applyFont="1" applyFill="1" applyBorder="1" applyAlignment="1"/>
    <xf numFmtId="3" fontId="12" fillId="0" borderId="0" xfId="0" applyNumberFormat="1" applyFont="1" applyFill="1" applyAlignment="1">
      <alignment horizontal="right" indent="3"/>
    </xf>
    <xf numFmtId="9" fontId="12" fillId="0" borderId="10" xfId="2" applyFont="1" applyFill="1" applyBorder="1" applyAlignment="1">
      <alignment horizontal="right" indent="3"/>
    </xf>
    <xf numFmtId="9" fontId="12" fillId="0" borderId="0" xfId="2" applyFont="1" applyFill="1" applyBorder="1" applyAlignment="1">
      <alignment horizontal="right" indent="3"/>
    </xf>
    <xf numFmtId="165" fontId="23" fillId="0" borderId="3" xfId="0" quotePrefix="1" applyNumberFormat="1" applyFont="1" applyFill="1" applyBorder="1" applyAlignment="1">
      <alignment horizontal="center" vertical="center" wrapText="1"/>
    </xf>
    <xf numFmtId="0" fontId="23" fillId="2" borderId="1" xfId="0" applyFont="1" applyFill="1" applyBorder="1" applyAlignment="1">
      <alignment wrapText="1"/>
    </xf>
    <xf numFmtId="0" fontId="23" fillId="0" borderId="3" xfId="0" applyFont="1" applyFill="1" applyBorder="1" applyAlignment="1">
      <alignment horizontal="left"/>
    </xf>
    <xf numFmtId="3" fontId="12" fillId="0" borderId="3" xfId="0" applyNumberFormat="1" applyFont="1" applyFill="1" applyBorder="1" applyAlignment="1"/>
    <xf numFmtId="9" fontId="12" fillId="0" borderId="3" xfId="2" applyFont="1" applyFill="1" applyBorder="1" applyAlignment="1"/>
    <xf numFmtId="49" fontId="12" fillId="0" borderId="1" xfId="0" applyNumberFormat="1" applyFont="1" applyBorder="1" applyAlignment="1">
      <alignment horizontal="center" vertical="center" wrapText="1"/>
    </xf>
    <xf numFmtId="0" fontId="23" fillId="0" borderId="3" xfId="0" applyFont="1" applyBorder="1" applyAlignment="1">
      <alignment horizontal="left" wrapText="1"/>
    </xf>
    <xf numFmtId="3" fontId="23" fillId="0" borderId="3" xfId="0" applyNumberFormat="1" applyFont="1" applyFill="1" applyBorder="1" applyAlignment="1">
      <alignment horizontal="right" vertical="center" indent="2"/>
    </xf>
    <xf numFmtId="3" fontId="12" fillId="0" borderId="0" xfId="0" applyNumberFormat="1" applyFont="1" applyFill="1" applyBorder="1" applyAlignment="1">
      <alignment horizontal="right" wrapText="1" indent="3"/>
    </xf>
    <xf numFmtId="17" fontId="12" fillId="0" borderId="0" xfId="0" applyNumberFormat="1" applyFont="1" applyBorder="1" applyAlignment="1">
      <alignment horizontal="left" vertical="center"/>
    </xf>
    <xf numFmtId="166" fontId="12" fillId="0" borderId="0" xfId="1" quotePrefix="1" applyNumberFormat="1" applyFont="1" applyFill="1" applyBorder="1" applyAlignment="1">
      <alignment horizontal="right" wrapText="1" indent="3"/>
    </xf>
    <xf numFmtId="17" fontId="23" fillId="0" borderId="3" xfId="0" applyNumberFormat="1" applyFont="1" applyBorder="1" applyAlignment="1">
      <alignment horizontal="left" vertical="center"/>
    </xf>
    <xf numFmtId="0" fontId="23" fillId="0" borderId="0" xfId="0" applyFont="1" applyBorder="1" applyAlignment="1">
      <alignment horizontal="center" vertical="center"/>
    </xf>
    <xf numFmtId="0" fontId="12" fillId="0" borderId="0" xfId="0" applyFont="1" applyAlignment="1">
      <alignment horizontal="center" vertical="center"/>
    </xf>
    <xf numFmtId="0" fontId="30" fillId="0" borderId="0" xfId="0" applyFont="1" applyBorder="1" applyAlignment="1">
      <alignment horizontal="left" vertical="center" wrapText="1" indent="1"/>
    </xf>
    <xf numFmtId="0" fontId="30" fillId="0" borderId="0" xfId="0" applyFont="1"/>
    <xf numFmtId="0" fontId="12" fillId="0" borderId="0" xfId="0" applyFont="1" applyBorder="1" applyAlignment="1">
      <alignment horizontal="left" indent="3"/>
    </xf>
    <xf numFmtId="167" fontId="23" fillId="0" borderId="0" xfId="0" applyNumberFormat="1" applyFont="1" applyBorder="1" applyAlignment="1">
      <alignment horizontal="left" vertical="center" indent="3"/>
    </xf>
    <xf numFmtId="166" fontId="12" fillId="0" borderId="0" xfId="1" applyNumberFormat="1" applyFont="1" applyFill="1" applyBorder="1" applyAlignment="1">
      <alignment horizontal="right" wrapText="1" indent="2"/>
    </xf>
    <xf numFmtId="3" fontId="23" fillId="0" borderId="3" xfId="0" applyNumberFormat="1" applyFont="1" applyFill="1" applyBorder="1" applyAlignment="1">
      <alignment horizontal="right" wrapText="1" indent="1"/>
    </xf>
    <xf numFmtId="49" fontId="12" fillId="0" borderId="1" xfId="0" applyNumberFormat="1" applyFont="1" applyBorder="1" applyAlignment="1">
      <alignment horizontal="center" vertical="center"/>
    </xf>
    <xf numFmtId="0" fontId="12" fillId="0" borderId="0" xfId="0" applyFont="1" applyAlignment="1">
      <alignment horizontal="right" indent="1"/>
    </xf>
    <xf numFmtId="165" fontId="23" fillId="0" borderId="2" xfId="0" quotePrefix="1" applyNumberFormat="1" applyFont="1" applyFill="1" applyBorder="1" applyAlignment="1">
      <alignment horizontal="center" vertical="center" wrapText="1"/>
    </xf>
    <xf numFmtId="165" fontId="23" fillId="0" borderId="2" xfId="0" quotePrefix="1"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right" indent="1"/>
    </xf>
    <xf numFmtId="0" fontId="12" fillId="0" borderId="0" xfId="0" applyFont="1" applyAlignment="1">
      <alignment vertical="center"/>
    </xf>
    <xf numFmtId="0" fontId="29" fillId="0" borderId="0" xfId="0" applyFont="1" applyBorder="1" applyAlignment="1">
      <alignment horizontal="left" vertical="center" wrapText="1"/>
    </xf>
    <xf numFmtId="3" fontId="12" fillId="0" borderId="0" xfId="0" applyNumberFormat="1" applyFont="1" applyAlignment="1">
      <alignment horizontal="center"/>
    </xf>
    <xf numFmtId="0" fontId="29" fillId="0" borderId="0" xfId="0" applyFont="1" applyAlignment="1">
      <alignment horizontal="left"/>
    </xf>
    <xf numFmtId="0" fontId="12" fillId="0" borderId="0" xfId="0" applyFont="1" applyAlignment="1"/>
    <xf numFmtId="0" fontId="29" fillId="0" borderId="1" xfId="0" applyFont="1" applyBorder="1" applyAlignment="1">
      <alignment horizontal="left" wrapText="1"/>
    </xf>
    <xf numFmtId="17" fontId="23" fillId="0" borderId="0" xfId="0" applyNumberFormat="1" applyFont="1" applyBorder="1" applyAlignment="1">
      <alignment horizontal="right" vertical="center" wrapText="1"/>
    </xf>
    <xf numFmtId="0" fontId="23" fillId="0" borderId="0" xfId="0" applyFont="1" applyBorder="1" applyAlignment="1">
      <alignment horizontal="left" wrapText="1"/>
    </xf>
    <xf numFmtId="0" fontId="29" fillId="0" borderId="0" xfId="0" applyFont="1" applyBorder="1" applyAlignment="1">
      <alignment horizontal="left" wrapText="1"/>
    </xf>
    <xf numFmtId="3" fontId="12" fillId="0" borderId="0" xfId="0" applyNumberFormat="1" applyFont="1" applyAlignment="1">
      <alignment horizontal="right" indent="2"/>
    </xf>
    <xf numFmtId="0" fontId="12" fillId="0" borderId="0" xfId="0" applyFont="1" applyAlignment="1">
      <alignment horizontal="right" indent="2"/>
    </xf>
    <xf numFmtId="0" fontId="12" fillId="0" borderId="0" xfId="0" applyFont="1" applyFill="1" applyAlignment="1">
      <alignment horizontal="left" wrapText="1" indent="2"/>
    </xf>
    <xf numFmtId="3" fontId="23" fillId="0" borderId="12" xfId="0" applyNumberFormat="1" applyFont="1" applyFill="1" applyBorder="1" applyAlignment="1">
      <alignment horizontal="center" vertical="center" wrapText="1"/>
    </xf>
    <xf numFmtId="3" fontId="12" fillId="0" borderId="0" xfId="0" applyNumberFormat="1" applyFont="1" applyFill="1" applyBorder="1" applyAlignment="1">
      <alignment horizontal="left" wrapText="1" indent="2"/>
    </xf>
    <xf numFmtId="0" fontId="12" fillId="0" borderId="0" xfId="0" applyFont="1" applyBorder="1" applyAlignment="1">
      <alignment horizontal="left" indent="1"/>
    </xf>
    <xf numFmtId="9" fontId="12" fillId="0" borderId="0" xfId="0" applyNumberFormat="1" applyFont="1" applyBorder="1"/>
    <xf numFmtId="0" fontId="23" fillId="2" borderId="0" xfId="0" applyFont="1" applyFill="1" applyAlignment="1">
      <alignment vertical="top"/>
    </xf>
    <xf numFmtId="0" fontId="12" fillId="2" borderId="0" xfId="0" applyFont="1" applyFill="1" applyAlignment="1">
      <alignment vertical="top"/>
    </xf>
    <xf numFmtId="3" fontId="23" fillId="3" borderId="0" xfId="0" applyNumberFormat="1" applyFont="1" applyFill="1" applyAlignment="1">
      <alignment horizontal="right" vertical="top" indent="3"/>
    </xf>
    <xf numFmtId="3" fontId="12" fillId="3" borderId="0" xfId="0" applyNumberFormat="1" applyFont="1" applyFill="1" applyAlignment="1">
      <alignment horizontal="right" vertical="top" indent="3"/>
    </xf>
    <xf numFmtId="0" fontId="23" fillId="2" borderId="0" xfId="0" applyFont="1" applyFill="1" applyAlignment="1">
      <alignment horizontal="left"/>
    </xf>
    <xf numFmtId="9" fontId="12" fillId="0" borderId="0" xfId="2" applyFont="1" applyFill="1" applyBorder="1" applyAlignment="1">
      <alignment horizontal="right" wrapText="1" indent="3"/>
    </xf>
    <xf numFmtId="3" fontId="23" fillId="0" borderId="0" xfId="0" applyNumberFormat="1" applyFont="1" applyFill="1" applyBorder="1" applyAlignment="1">
      <alignment horizontal="right" vertical="center" wrapText="1" indent="3"/>
    </xf>
    <xf numFmtId="3" fontId="12" fillId="0" borderId="0" xfId="0" applyNumberFormat="1" applyFont="1" applyFill="1" applyBorder="1" applyAlignment="1">
      <alignment horizontal="right" vertical="center" wrapText="1" indent="3"/>
    </xf>
    <xf numFmtId="2" fontId="29" fillId="0" borderId="10" xfId="0" applyNumberFormat="1" applyFont="1" applyFill="1" applyBorder="1" applyAlignment="1">
      <alignment horizontal="right" vertical="center" wrapText="1" indent="3"/>
    </xf>
    <xf numFmtId="166" fontId="12" fillId="0" borderId="0" xfId="1" applyNumberFormat="1" applyFont="1" applyFill="1" applyBorder="1" applyAlignment="1">
      <alignment horizontal="left" wrapText="1" indent="3"/>
    </xf>
    <xf numFmtId="166" fontId="12" fillId="0" borderId="0" xfId="1" applyNumberFormat="1" applyFont="1" applyFill="1" applyBorder="1" applyAlignment="1">
      <alignment horizontal="right" wrapText="1" indent="1"/>
    </xf>
    <xf numFmtId="166" fontId="23" fillId="0" borderId="0" xfId="1" applyNumberFormat="1" applyFont="1" applyFill="1" applyBorder="1" applyAlignment="1">
      <alignment horizontal="right" wrapText="1" indent="1"/>
    </xf>
    <xf numFmtId="3" fontId="12" fillId="0" borderId="0" xfId="0" applyNumberFormat="1" applyFont="1" applyFill="1" applyAlignment="1">
      <alignment horizontal="right"/>
    </xf>
    <xf numFmtId="0" fontId="29" fillId="0" borderId="0" xfId="0" applyFont="1" applyBorder="1" applyAlignment="1">
      <alignment horizontal="left" wrapText="1" indent="1"/>
    </xf>
    <xf numFmtId="3" fontId="12" fillId="3" borderId="0" xfId="0" applyNumberFormat="1" applyFont="1" applyFill="1" applyBorder="1" applyAlignment="1">
      <alignment horizontal="right" indent="2"/>
    </xf>
    <xf numFmtId="3" fontId="23" fillId="3" borderId="0" xfId="0" applyNumberFormat="1" applyFont="1" applyFill="1" applyBorder="1" applyAlignment="1">
      <alignment horizontal="right" indent="2"/>
    </xf>
    <xf numFmtId="0" fontId="23" fillId="0" borderId="0" xfId="0" applyFont="1" applyBorder="1" applyAlignment="1">
      <alignment horizontal="left"/>
    </xf>
    <xf numFmtId="0" fontId="23" fillId="0" borderId="0" xfId="0" applyFont="1" applyBorder="1" applyAlignment="1">
      <alignment horizontal="left" indent="1"/>
    </xf>
    <xf numFmtId="0" fontId="23" fillId="0" borderId="0" xfId="0" applyFont="1" applyBorder="1" applyAlignment="1">
      <alignment horizontal="left" wrapText="1" indent="2"/>
    </xf>
    <xf numFmtId="0" fontId="23" fillId="0" borderId="0" xfId="0" applyFont="1" applyBorder="1" applyAlignment="1">
      <alignment horizontal="left" indent="2"/>
    </xf>
    <xf numFmtId="166" fontId="23" fillId="0" borderId="0" xfId="1" applyNumberFormat="1" applyFont="1" applyBorder="1" applyAlignment="1">
      <alignment horizontal="right" wrapText="1" indent="4"/>
    </xf>
    <xf numFmtId="166" fontId="12" fillId="0" borderId="0" xfId="1" applyNumberFormat="1" applyFont="1" applyBorder="1" applyAlignment="1">
      <alignment horizontal="right" wrapText="1" indent="4"/>
    </xf>
    <xf numFmtId="0" fontId="12" fillId="0" borderId="0" xfId="0" applyFont="1" applyBorder="1" applyAlignment="1">
      <alignment horizontal="right" wrapText="1"/>
    </xf>
    <xf numFmtId="0" fontId="30" fillId="0" borderId="0" xfId="0" applyFont="1" applyAlignment="1">
      <alignment horizontal="left" wrapText="1" indent="1"/>
    </xf>
    <xf numFmtId="9" fontId="12" fillId="0" borderId="0" xfId="0" applyNumberFormat="1" applyFont="1" applyBorder="1" applyAlignment="1">
      <alignment horizontal="right" indent="3"/>
    </xf>
    <xf numFmtId="9" fontId="23" fillId="0" borderId="0" xfId="0" applyNumberFormat="1" applyFont="1" applyBorder="1" applyAlignment="1">
      <alignment horizontal="right" indent="3"/>
    </xf>
    <xf numFmtId="0" fontId="23" fillId="0" borderId="3" xfId="0" applyFont="1" applyBorder="1"/>
    <xf numFmtId="165" fontId="23" fillId="0" borderId="2" xfId="0" applyNumberFormat="1" applyFont="1" applyFill="1" applyBorder="1" applyAlignment="1">
      <alignment horizontal="center" vertical="center" wrapText="1"/>
    </xf>
    <xf numFmtId="2" fontId="29" fillId="0" borderId="10" xfId="0" applyNumberFormat="1" applyFont="1" applyFill="1" applyBorder="1" applyAlignment="1">
      <alignment horizontal="right" wrapText="1" indent="3"/>
    </xf>
    <xf numFmtId="17" fontId="23" fillId="0" borderId="0" xfId="0" applyNumberFormat="1" applyFont="1" applyBorder="1" applyAlignment="1">
      <alignment horizontal="right" wrapText="1"/>
    </xf>
    <xf numFmtId="1" fontId="8" fillId="0" borderId="0" xfId="0" applyNumberFormat="1" applyFont="1"/>
    <xf numFmtId="3" fontId="12" fillId="0" borderId="0" xfId="0" applyNumberFormat="1" applyFont="1" applyFill="1" applyBorder="1" applyAlignment="1">
      <alignment horizontal="left" indent="1"/>
    </xf>
    <xf numFmtId="0" fontId="23" fillId="0" borderId="0" xfId="0" applyFont="1" applyBorder="1" applyAlignment="1">
      <alignment wrapText="1"/>
    </xf>
    <xf numFmtId="165" fontId="23" fillId="0" borderId="0" xfId="0" quotePrefix="1" applyNumberFormat="1" applyFont="1" applyFill="1" applyBorder="1" applyAlignment="1">
      <alignment horizontal="center" vertical="center" wrapText="1"/>
    </xf>
    <xf numFmtId="0" fontId="8" fillId="0" borderId="0" xfId="0" applyFont="1" applyAlignment="1">
      <alignment horizontal="left" indent="2"/>
    </xf>
    <xf numFmtId="49" fontId="12" fillId="0" borderId="0" xfId="0" applyNumberFormat="1" applyFont="1" applyBorder="1" applyAlignment="1">
      <alignment horizontal="center" vertical="center" wrapText="1"/>
    </xf>
    <xf numFmtId="165" fontId="23" fillId="0" borderId="0" xfId="0" quotePrefix="1" applyNumberFormat="1" applyFont="1" applyFill="1" applyBorder="1" applyAlignment="1">
      <alignment horizontal="center" vertical="center" wrapText="1"/>
    </xf>
    <xf numFmtId="0" fontId="12" fillId="2" borderId="0" xfId="0" applyFont="1" applyFill="1" applyAlignment="1">
      <alignment horizontal="right"/>
    </xf>
    <xf numFmtId="0" fontId="12" fillId="0" borderId="0" xfId="0" applyNumberFormat="1" applyFont="1" applyFill="1" applyBorder="1" applyAlignment="1">
      <alignment horizontal="left" indent="1"/>
    </xf>
    <xf numFmtId="0" fontId="12" fillId="0" borderId="0" xfId="0" applyNumberFormat="1" applyFont="1" applyFill="1" applyBorder="1" applyAlignment="1">
      <alignment horizontal="left" indent="2"/>
    </xf>
    <xf numFmtId="0" fontId="23" fillId="0" borderId="0" xfId="0" applyNumberFormat="1" applyFont="1" applyFill="1" applyBorder="1" applyAlignment="1">
      <alignment horizontal="left" indent="2"/>
    </xf>
    <xf numFmtId="0" fontId="12" fillId="0" borderId="0" xfId="0" applyFont="1" applyFill="1" applyAlignment="1">
      <alignment horizontal="left" indent="2"/>
    </xf>
    <xf numFmtId="0" fontId="22" fillId="0" borderId="0" xfId="0" applyFont="1" applyFill="1" applyAlignment="1" applyProtection="1">
      <alignment horizontal="left" indent="2"/>
    </xf>
    <xf numFmtId="0" fontId="12" fillId="0" borderId="0" xfId="0" applyFont="1" applyFill="1" applyAlignment="1">
      <alignment horizontal="right"/>
    </xf>
    <xf numFmtId="0" fontId="12" fillId="0" borderId="0" xfId="0" applyFont="1" applyFill="1"/>
    <xf numFmtId="0" fontId="12" fillId="0" borderId="0" xfId="0" applyFont="1" applyFill="1" applyAlignment="1">
      <alignment horizontal="left"/>
    </xf>
    <xf numFmtId="0" fontId="26" fillId="0" borderId="0" xfId="0" applyNumberFormat="1" applyFont="1" applyFill="1" applyBorder="1" applyAlignment="1">
      <alignment horizontal="left" indent="1"/>
    </xf>
    <xf numFmtId="0" fontId="29" fillId="0" borderId="1" xfId="0" applyFont="1" applyBorder="1" applyAlignment="1">
      <alignment vertical="center" wrapText="1"/>
    </xf>
    <xf numFmtId="0" fontId="29" fillId="0" borderId="0" xfId="0" applyFont="1" applyBorder="1" applyAlignment="1">
      <alignment horizontal="center" wrapText="1"/>
    </xf>
    <xf numFmtId="165" fontId="23" fillId="0" borderId="2" xfId="0" quotePrefix="1" applyNumberFormat="1" applyFont="1" applyFill="1" applyBorder="1" applyAlignment="1">
      <alignment horizontal="center" vertical="center" wrapText="1"/>
    </xf>
    <xf numFmtId="49" fontId="12" fillId="0" borderId="0" xfId="0" applyNumberFormat="1" applyFont="1" applyBorder="1" applyAlignment="1">
      <alignment vertical="center"/>
    </xf>
    <xf numFmtId="0" fontId="12" fillId="3" borderId="0" xfId="0" applyFont="1" applyFill="1" applyBorder="1" applyAlignment="1">
      <alignment horizontal="left" indent="1"/>
    </xf>
    <xf numFmtId="0" fontId="12" fillId="3" borderId="1" xfId="0" applyFont="1" applyFill="1" applyBorder="1" applyAlignment="1">
      <alignment horizontal="left" indent="1"/>
    </xf>
    <xf numFmtId="3" fontId="23" fillId="3" borderId="1" xfId="0" applyNumberFormat="1" applyFont="1" applyFill="1" applyBorder="1" applyAlignment="1">
      <alignment horizontal="right" indent="3"/>
    </xf>
    <xf numFmtId="0" fontId="29" fillId="0"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49" fontId="12" fillId="3" borderId="0" xfId="0" applyNumberFormat="1" applyFont="1" applyFill="1" applyAlignment="1">
      <alignment horizontal="left" indent="1"/>
    </xf>
    <xf numFmtId="3" fontId="12" fillId="0" borderId="0" xfId="0" applyNumberFormat="1" applyFont="1" applyFill="1" applyBorder="1" applyAlignment="1">
      <alignment horizontal="right" wrapText="1" indent="4"/>
    </xf>
    <xf numFmtId="3" fontId="23" fillId="0" borderId="0" xfId="0" applyNumberFormat="1" applyFont="1" applyFill="1" applyBorder="1" applyAlignment="1">
      <alignment horizontal="right" wrapText="1" indent="4"/>
    </xf>
    <xf numFmtId="166" fontId="12" fillId="0" borderId="0" xfId="0" applyNumberFormat="1" applyFont="1" applyFill="1" applyAlignment="1">
      <alignment horizontal="right" wrapText="1" indent="3"/>
    </xf>
    <xf numFmtId="0" fontId="12" fillId="3" borderId="0" xfId="0" applyFont="1" applyFill="1" applyAlignment="1">
      <alignment horizontal="right" indent="3"/>
    </xf>
    <xf numFmtId="0" fontId="29" fillId="0" borderId="0" xfId="0" applyFont="1" applyFill="1" applyBorder="1" applyAlignment="1">
      <alignment vertical="center" wrapText="1"/>
    </xf>
    <xf numFmtId="0" fontId="12" fillId="3" borderId="0" xfId="0" applyFont="1" applyFill="1"/>
    <xf numFmtId="164" fontId="12" fillId="0" borderId="0" xfId="2" applyNumberFormat="1" applyFont="1" applyFill="1" applyBorder="1" applyAlignment="1">
      <alignment horizontal="right" wrapText="1" indent="4"/>
    </xf>
    <xf numFmtId="164" fontId="23" fillId="0" borderId="0" xfId="2" applyNumberFormat="1" applyFont="1" applyFill="1" applyBorder="1" applyAlignment="1">
      <alignment horizontal="right" wrapText="1" indent="4"/>
    </xf>
    <xf numFmtId="14" fontId="12" fillId="3" borderId="3" xfId="0" applyNumberFormat="1" applyFont="1" applyFill="1" applyBorder="1" applyAlignment="1">
      <alignment horizontal="right" indent="1"/>
    </xf>
    <xf numFmtId="49" fontId="12" fillId="3" borderId="3" xfId="0" applyNumberFormat="1" applyFont="1" applyFill="1" applyBorder="1" applyAlignment="1">
      <alignment horizontal="left" wrapText="1" indent="1"/>
    </xf>
    <xf numFmtId="17" fontId="12" fillId="0" borderId="1"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wrapText="1"/>
    </xf>
    <xf numFmtId="0" fontId="30" fillId="0" borderId="0" xfId="0" applyFont="1" applyFill="1" applyBorder="1" applyAlignment="1">
      <alignment horizontal="left" wrapText="1" indent="1"/>
    </xf>
    <xf numFmtId="3" fontId="23" fillId="0" borderId="0" xfId="0" applyNumberFormat="1" applyFont="1" applyFill="1" applyBorder="1" applyAlignment="1">
      <alignment horizontal="right" wrapText="1" indent="1"/>
    </xf>
    <xf numFmtId="0" fontId="23" fillId="0" borderId="0" xfId="0" applyFont="1" applyFill="1" applyBorder="1"/>
    <xf numFmtId="0" fontId="23" fillId="0" borderId="3" xfId="0" applyFont="1" applyFill="1" applyBorder="1"/>
    <xf numFmtId="164" fontId="12" fillId="0" borderId="0" xfId="2" applyNumberFormat="1" applyFont="1" applyFill="1" applyBorder="1" applyAlignment="1">
      <alignment horizontal="right" wrapText="1" indent="1"/>
    </xf>
    <xf numFmtId="164" fontId="23" fillId="0" borderId="0" xfId="2" applyNumberFormat="1" applyFont="1" applyFill="1" applyBorder="1" applyAlignment="1">
      <alignment horizontal="right" wrapText="1" indent="1"/>
    </xf>
    <xf numFmtId="0" fontId="12" fillId="0" borderId="0"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165" fontId="23" fillId="0" borderId="2" xfId="0" applyNumberFormat="1" applyFont="1" applyFill="1" applyBorder="1" applyAlignment="1">
      <alignment horizontal="center" vertical="center" wrapText="1"/>
    </xf>
    <xf numFmtId="0" fontId="12" fillId="0" borderId="0" xfId="0" applyFont="1" applyBorder="1" applyAlignment="1">
      <alignment horizontal="center" vertical="center"/>
    </xf>
    <xf numFmtId="165" fontId="23" fillId="0" borderId="2" xfId="0" quotePrefix="1" applyNumberFormat="1" applyFont="1" applyFill="1" applyBorder="1" applyAlignment="1">
      <alignment horizontal="center" vertical="center" wrapText="1"/>
    </xf>
    <xf numFmtId="165" fontId="23" fillId="0" borderId="0" xfId="0" quotePrefix="1" applyNumberFormat="1" applyFont="1" applyFill="1" applyBorder="1" applyAlignment="1">
      <alignment horizontal="center" vertical="center" wrapText="1"/>
    </xf>
    <xf numFmtId="165" fontId="23" fillId="0" borderId="2" xfId="0" quotePrefix="1" applyNumberFormat="1" applyFont="1" applyFill="1" applyBorder="1" applyAlignment="1">
      <alignment horizontal="center" vertical="center" wrapText="1"/>
    </xf>
    <xf numFmtId="0" fontId="12" fillId="2" borderId="0" xfId="0" applyFont="1" applyFill="1" applyAlignment="1">
      <alignment horizontal="left" indent="1"/>
    </xf>
    <xf numFmtId="3" fontId="12" fillId="0" borderId="0" xfId="0" applyNumberFormat="1" applyFont="1" applyFill="1" applyBorder="1" applyAlignment="1">
      <alignment horizontal="right" wrapText="1" indent="5"/>
    </xf>
    <xf numFmtId="0" fontId="45" fillId="0" borderId="0" xfId="0" applyFont="1"/>
    <xf numFmtId="0" fontId="47" fillId="0" borderId="0" xfId="0" applyFont="1" applyFill="1" applyAlignment="1">
      <alignment horizontal="justify" vertical="center" wrapText="1"/>
    </xf>
    <xf numFmtId="0" fontId="12" fillId="0" borderId="0" xfId="0" applyFont="1" applyBorder="1" applyAlignment="1"/>
    <xf numFmtId="3" fontId="12" fillId="0" borderId="4"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49" fontId="23" fillId="3" borderId="0" xfId="0" applyNumberFormat="1" applyFont="1" applyFill="1" applyAlignment="1">
      <alignment horizontal="left"/>
    </xf>
    <xf numFmtId="0" fontId="12" fillId="3" borderId="1" xfId="0" applyFont="1" applyFill="1" applyBorder="1"/>
    <xf numFmtId="49" fontId="12" fillId="3" borderId="0" xfId="0" applyNumberFormat="1" applyFont="1" applyFill="1" applyBorder="1" applyAlignment="1">
      <alignment horizontal="left" wrapText="1" indent="1"/>
    </xf>
    <xf numFmtId="0" fontId="11" fillId="0" borderId="0" xfId="0" applyFont="1" applyFill="1"/>
    <xf numFmtId="0" fontId="23" fillId="2" borderId="0" xfId="0" applyFont="1" applyFill="1" applyBorder="1" applyAlignment="1">
      <alignment wrapText="1"/>
    </xf>
    <xf numFmtId="0" fontId="12" fillId="0" borderId="0" xfId="0" applyFont="1" applyFill="1" applyAlignment="1">
      <alignment horizontal="left" vertical="top" indent="1"/>
    </xf>
    <xf numFmtId="0" fontId="0" fillId="0" borderId="0" xfId="0" applyFont="1"/>
    <xf numFmtId="0" fontId="12" fillId="0" borderId="0" xfId="0" applyFont="1" applyFill="1" applyBorder="1" applyAlignment="1">
      <alignment vertical="center"/>
    </xf>
    <xf numFmtId="165" fontId="23" fillId="0" borderId="2" xfId="0" quotePrefix="1" applyNumberFormat="1" applyFont="1" applyFill="1" applyBorder="1" applyAlignment="1">
      <alignment horizontal="center" vertical="center" wrapText="1"/>
    </xf>
    <xf numFmtId="165" fontId="23" fillId="0" borderId="0" xfId="0" quotePrefix="1" applyNumberFormat="1" applyFont="1" applyFill="1" applyBorder="1" applyAlignment="1">
      <alignment horizontal="center" vertical="center" wrapText="1"/>
    </xf>
    <xf numFmtId="0" fontId="30" fillId="0" borderId="0" xfId="0" applyFont="1" applyFill="1" applyBorder="1" applyAlignment="1">
      <alignment horizontal="left" wrapText="1"/>
    </xf>
    <xf numFmtId="49" fontId="29" fillId="3" borderId="0" xfId="0" applyNumberFormat="1" applyFont="1" applyFill="1" applyAlignment="1">
      <alignment horizontal="left"/>
    </xf>
    <xf numFmtId="0" fontId="23" fillId="0" borderId="0" xfId="0" applyFont="1" applyFill="1" applyBorder="1" applyAlignment="1">
      <alignment horizontal="center" vertical="center" wrapText="1"/>
    </xf>
    <xf numFmtId="166" fontId="23" fillId="0" borderId="0" xfId="1" applyNumberFormat="1" applyFont="1" applyFill="1" applyBorder="1" applyAlignment="1">
      <alignment horizontal="right" wrapText="1" indent="4"/>
    </xf>
    <xf numFmtId="0" fontId="12" fillId="0" borderId="0" xfId="0" applyFont="1" applyFill="1" applyAlignment="1">
      <alignment horizontal="left" vertical="top" indent="1"/>
    </xf>
    <xf numFmtId="165" fontId="23" fillId="0" borderId="2" xfId="0" quotePrefix="1" applyNumberFormat="1" applyFont="1" applyFill="1" applyBorder="1" applyAlignment="1">
      <alignment horizontal="center" vertical="center" wrapText="1"/>
    </xf>
    <xf numFmtId="0" fontId="29" fillId="0" borderId="0" xfId="0" applyFont="1" applyFill="1" applyBorder="1" applyAlignment="1">
      <alignment horizontal="left"/>
    </xf>
    <xf numFmtId="0" fontId="12" fillId="0" borderId="0" xfId="0" applyFont="1" applyFill="1" applyAlignment="1">
      <alignment horizontal="left" wrapText="1" indent="1"/>
    </xf>
    <xf numFmtId="165" fontId="23" fillId="0" borderId="2" xfId="0" quotePrefix="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7" fontId="12" fillId="0" borderId="0" xfId="0" applyNumberFormat="1" applyFont="1" applyFill="1" applyBorder="1" applyAlignment="1">
      <alignment horizontal="center" vertical="center"/>
    </xf>
    <xf numFmtId="0" fontId="12" fillId="0" borderId="0" xfId="0" applyFont="1" applyFill="1" applyAlignment="1">
      <alignment horizontal="left" vertical="top" indent="1"/>
    </xf>
    <xf numFmtId="3" fontId="12" fillId="0" borderId="0" xfId="0" applyNumberFormat="1" applyFont="1" applyFill="1" applyBorder="1" applyAlignment="1">
      <alignment horizontal="left" vertical="center" wrapText="1" indent="1"/>
    </xf>
    <xf numFmtId="0" fontId="23" fillId="0" borderId="3" xfId="0" applyFont="1" applyFill="1" applyBorder="1" applyAlignment="1">
      <alignment horizontal="left" wrapText="1"/>
    </xf>
    <xf numFmtId="0" fontId="12" fillId="0" borderId="0" xfId="0" applyFont="1" applyFill="1" applyAlignment="1">
      <alignment horizontal="left" vertical="top" indent="1"/>
    </xf>
    <xf numFmtId="165" fontId="23" fillId="0" borderId="2" xfId="0" quotePrefix="1" applyNumberFormat="1" applyFont="1" applyFill="1" applyBorder="1" applyAlignment="1">
      <alignment horizontal="center" vertical="center" wrapText="1"/>
    </xf>
    <xf numFmtId="0" fontId="12" fillId="0" borderId="0" xfId="0" applyFont="1" applyFill="1" applyAlignment="1">
      <alignment horizontal="left" vertical="top" indent="1"/>
    </xf>
    <xf numFmtId="165" fontId="23" fillId="0" borderId="2" xfId="0" quotePrefix="1" applyNumberFormat="1" applyFont="1" applyFill="1" applyBorder="1" applyAlignment="1">
      <alignment horizontal="center" vertical="center" wrapText="1"/>
    </xf>
    <xf numFmtId="0" fontId="12" fillId="0" borderId="0" xfId="0" applyFont="1" applyFill="1" applyBorder="1" applyAlignment="1">
      <alignment horizontal="left" vertical="top" wrapText="1" indent="1"/>
    </xf>
    <xf numFmtId="165" fontId="23" fillId="0" borderId="2" xfId="0" quotePrefix="1" applyNumberFormat="1" applyFont="1" applyFill="1" applyBorder="1" applyAlignment="1">
      <alignment horizontal="center" vertical="center" wrapText="1"/>
    </xf>
    <xf numFmtId="0" fontId="23" fillId="2" borderId="0" xfId="4" applyFont="1" applyFill="1" applyAlignment="1">
      <alignment horizontal="left" vertical="top" wrapText="1"/>
    </xf>
    <xf numFmtId="0" fontId="8" fillId="0" borderId="0" xfId="0" applyFont="1" applyFill="1" applyAlignment="1"/>
    <xf numFmtId="3" fontId="12" fillId="0" borderId="0" xfId="0" applyNumberFormat="1" applyFont="1" applyFill="1" applyAlignment="1">
      <alignment horizontal="right" vertical="top" indent="3"/>
    </xf>
    <xf numFmtId="0" fontId="40" fillId="0" borderId="0" xfId="3" applyNumberFormat="1" applyFont="1" applyBorder="1" applyAlignment="1">
      <alignment horizontal="left" indent="2"/>
    </xf>
    <xf numFmtId="0" fontId="40" fillId="0" borderId="0" xfId="3" applyNumberFormat="1" applyFont="1" applyFill="1" applyBorder="1" applyAlignment="1">
      <alignment horizontal="left" indent="2"/>
    </xf>
    <xf numFmtId="0" fontId="39" fillId="0" borderId="0" xfId="0" applyFont="1" applyFill="1" applyAlignment="1">
      <alignment horizontal="left" vertical="center" wrapText="1" indent="1"/>
    </xf>
    <xf numFmtId="0" fontId="39" fillId="0" borderId="0" xfId="0" applyFont="1" applyAlignment="1">
      <alignment horizontal="left" indent="1"/>
    </xf>
    <xf numFmtId="0" fontId="40" fillId="0" borderId="0" xfId="3" applyNumberFormat="1" applyFont="1" applyBorder="1" applyAlignment="1">
      <alignment horizontal="left" indent="1"/>
    </xf>
    <xf numFmtId="0" fontId="40" fillId="0" borderId="0" xfId="3" applyNumberFormat="1" applyFont="1" applyFill="1" applyBorder="1" applyAlignment="1">
      <alignment horizontal="left" indent="1"/>
    </xf>
    <xf numFmtId="0" fontId="41" fillId="0" borderId="0" xfId="0" applyFont="1" applyAlignment="1">
      <alignment horizontal="left" indent="1"/>
    </xf>
    <xf numFmtId="0" fontId="12" fillId="0" borderId="0" xfId="0" applyNumberFormat="1" applyFont="1" applyFill="1" applyBorder="1" applyAlignment="1">
      <alignment horizontal="left"/>
    </xf>
    <xf numFmtId="0" fontId="8" fillId="0" borderId="0" xfId="8"/>
    <xf numFmtId="0" fontId="34" fillId="0" borderId="0" xfId="8" applyFont="1" applyFill="1" applyAlignment="1">
      <alignment horizontal="left" vertical="top" wrapText="1"/>
    </xf>
    <xf numFmtId="0" fontId="24" fillId="0" borderId="0" xfId="8" applyFont="1" applyFill="1" applyAlignment="1">
      <alignment horizontal="justify" vertical="top" wrapText="1"/>
    </xf>
    <xf numFmtId="0" fontId="33" fillId="0" borderId="0" xfId="8" applyFont="1" applyFill="1" applyAlignment="1">
      <alignment horizontal="left" vertical="top" wrapText="1"/>
    </xf>
    <xf numFmtId="0" fontId="12" fillId="0" borderId="0" xfId="8" applyFont="1" applyFill="1" applyAlignment="1">
      <alignment horizontal="justify" vertical="top" wrapText="1"/>
    </xf>
    <xf numFmtId="9" fontId="23" fillId="0" borderId="0" xfId="0" applyNumberFormat="1" applyFont="1" applyFill="1" applyAlignment="1">
      <alignment horizontal="right" indent="2"/>
    </xf>
    <xf numFmtId="166" fontId="23" fillId="0" borderId="0" xfId="1" quotePrefix="1" applyNumberFormat="1" applyFont="1" applyFill="1" applyBorder="1" applyAlignment="1">
      <alignment horizontal="right" wrapText="1" indent="3"/>
    </xf>
    <xf numFmtId="0" fontId="23" fillId="0" borderId="0" xfId="0" applyFont="1" applyBorder="1" applyAlignment="1">
      <alignment horizontal="left" vertical="top" wrapText="1"/>
    </xf>
    <xf numFmtId="166" fontId="12" fillId="0" borderId="0" xfId="1" applyNumberFormat="1" applyFont="1" applyFill="1" applyBorder="1" applyAlignment="1">
      <alignment horizontal="right" vertical="top" wrapText="1" indent="2"/>
    </xf>
    <xf numFmtId="166" fontId="23" fillId="0" borderId="0" xfId="1" applyNumberFormat="1" applyFont="1" applyFill="1" applyBorder="1" applyAlignment="1">
      <alignment horizontal="right" vertical="top" wrapText="1" indent="2"/>
    </xf>
    <xf numFmtId="9" fontId="12" fillId="0" borderId="0" xfId="2" applyFont="1" applyFill="1" applyAlignment="1">
      <alignment horizontal="right"/>
    </xf>
    <xf numFmtId="3" fontId="12" fillId="0" borderId="0" xfId="0" applyNumberFormat="1" applyFont="1" applyFill="1" applyBorder="1" applyAlignment="1">
      <alignment horizontal="right"/>
    </xf>
    <xf numFmtId="168" fontId="23" fillId="0" borderId="0" xfId="1" applyNumberFormat="1" applyFont="1" applyFill="1" applyBorder="1" applyAlignment="1">
      <alignment horizontal="right" indent="2"/>
    </xf>
    <xf numFmtId="0" fontId="23" fillId="3" borderId="0" xfId="0" applyFont="1" applyFill="1" applyAlignment="1">
      <alignment horizontal="right" vertical="top" indent="1"/>
    </xf>
    <xf numFmtId="3" fontId="23" fillId="0" borderId="0" xfId="1" applyNumberFormat="1" applyFont="1" applyFill="1" applyBorder="1" applyAlignment="1">
      <alignment horizontal="right" vertical="top" indent="2"/>
    </xf>
    <xf numFmtId="0" fontId="12" fillId="0" borderId="0" xfId="0" applyFont="1" applyFill="1" applyAlignment="1">
      <alignment horizontal="left" vertical="top" indent="1"/>
    </xf>
    <xf numFmtId="165" fontId="23" fillId="0" borderId="2" xfId="0" quotePrefix="1" applyNumberFormat="1" applyFont="1" applyFill="1" applyBorder="1" applyAlignment="1">
      <alignment horizontal="center" vertical="center" wrapText="1"/>
    </xf>
    <xf numFmtId="3" fontId="12" fillId="0" borderId="0" xfId="1" applyNumberFormat="1" applyFont="1" applyFill="1" applyBorder="1" applyAlignment="1">
      <alignment horizontal="right" indent="1"/>
    </xf>
    <xf numFmtId="168" fontId="12" fillId="0" borderId="0" xfId="1" applyNumberFormat="1" applyFont="1" applyFill="1" applyBorder="1" applyAlignment="1">
      <alignment horizontal="right" indent="1"/>
    </xf>
    <xf numFmtId="3" fontId="23" fillId="0" borderId="0" xfId="1" applyNumberFormat="1" applyFont="1" applyFill="1" applyBorder="1" applyAlignment="1">
      <alignment horizontal="right" indent="1"/>
    </xf>
    <xf numFmtId="168" fontId="23" fillId="0" borderId="0" xfId="1" applyNumberFormat="1" applyFont="1" applyFill="1" applyBorder="1" applyAlignment="1">
      <alignment horizontal="right" indent="1"/>
    </xf>
    <xf numFmtId="0" fontId="12" fillId="0" borderId="0" xfId="0" applyFont="1" applyFill="1" applyAlignment="1">
      <alignment horizontal="right" vertical="top" indent="1"/>
    </xf>
    <xf numFmtId="168" fontId="12" fillId="0" borderId="0" xfId="0" applyNumberFormat="1" applyFont="1" applyFill="1" applyAlignment="1">
      <alignment horizontal="right" indent="2"/>
    </xf>
    <xf numFmtId="168" fontId="23" fillId="0" borderId="0" xfId="0" applyNumberFormat="1" applyFont="1" applyFill="1" applyAlignment="1">
      <alignment horizontal="right" indent="2"/>
    </xf>
    <xf numFmtId="0" fontId="29" fillId="0" borderId="0" xfId="0" applyFont="1" applyAlignment="1">
      <alignment horizontal="center" vertical="center"/>
    </xf>
    <xf numFmtId="165" fontId="23" fillId="0" borderId="2" xfId="0" quotePrefix="1" applyNumberFormat="1" applyFont="1" applyFill="1" applyBorder="1" applyAlignment="1">
      <alignment horizontal="center" vertical="center" wrapText="1"/>
    </xf>
    <xf numFmtId="0" fontId="12" fillId="0" borderId="0" xfId="0" applyFont="1" applyFill="1" applyBorder="1" applyAlignment="1">
      <alignment horizontal="left" vertical="top" indent="1"/>
    </xf>
    <xf numFmtId="3" fontId="23" fillId="0" borderId="0" xfId="0" applyNumberFormat="1" applyFont="1" applyFill="1" applyBorder="1" applyAlignment="1">
      <alignment horizontal="right" indent="3"/>
    </xf>
    <xf numFmtId="9" fontId="23" fillId="0" borderId="10" xfId="2" applyFont="1" applyFill="1" applyBorder="1" applyAlignment="1">
      <alignment horizontal="right" indent="3"/>
    </xf>
    <xf numFmtId="0" fontId="23" fillId="0" borderId="0" xfId="0" applyFont="1" applyFill="1" applyBorder="1" applyAlignment="1"/>
    <xf numFmtId="165" fontId="23" fillId="0" borderId="2" xfId="0" quotePrefix="1" applyNumberFormat="1" applyFont="1" applyFill="1" applyBorder="1" applyAlignment="1">
      <alignment horizontal="center" vertical="center" wrapText="1"/>
    </xf>
    <xf numFmtId="0" fontId="34" fillId="0" borderId="0" xfId="8" applyFont="1" applyFill="1" applyAlignment="1">
      <alignment horizontal="left" wrapText="1"/>
    </xf>
    <xf numFmtId="0" fontId="12" fillId="0" borderId="0" xfId="8" applyFont="1" applyFill="1" applyAlignment="1">
      <alignment horizontal="justify" vertical="center" wrapText="1"/>
    </xf>
    <xf numFmtId="0" fontId="47" fillId="3" borderId="0" xfId="9" applyFont="1" applyFill="1" applyBorder="1" applyAlignment="1">
      <alignment horizontal="left" vertical="center"/>
    </xf>
    <xf numFmtId="0" fontId="28" fillId="2" borderId="0" xfId="15" applyFont="1" applyFill="1" applyBorder="1" applyAlignment="1"/>
    <xf numFmtId="0" fontId="8" fillId="2" borderId="0" xfId="15" applyFill="1"/>
    <xf numFmtId="0" fontId="8" fillId="2" borderId="0" xfId="15" applyFill="1" applyAlignment="1">
      <alignment vertical="center"/>
    </xf>
    <xf numFmtId="0" fontId="5" fillId="0" borderId="0" xfId="16"/>
    <xf numFmtId="0" fontId="5" fillId="0" borderId="0" xfId="16" applyBorder="1"/>
    <xf numFmtId="0" fontId="5" fillId="0" borderId="0" xfId="16" applyAlignment="1">
      <alignment wrapText="1"/>
    </xf>
    <xf numFmtId="0" fontId="50" fillId="0" borderId="0" xfId="16" applyFont="1" applyFill="1" applyBorder="1" applyAlignment="1">
      <alignment horizontal="left" vertical="center" wrapText="1"/>
    </xf>
    <xf numFmtId="17" fontId="50" fillId="0" borderId="0" xfId="16" applyNumberFormat="1" applyFont="1" applyFill="1" applyBorder="1" applyAlignment="1">
      <alignment horizontal="left" vertical="center" wrapText="1"/>
    </xf>
    <xf numFmtId="3" fontId="11" fillId="0" borderId="0" xfId="4" applyNumberFormat="1" applyFont="1" applyFill="1" applyBorder="1" applyAlignment="1">
      <alignment horizontal="right" vertical="center" indent="1"/>
    </xf>
    <xf numFmtId="0" fontId="5" fillId="0" borderId="0" xfId="16" applyAlignment="1">
      <alignment vertical="top" wrapText="1"/>
    </xf>
    <xf numFmtId="0" fontId="50" fillId="0" borderId="0" xfId="16" applyFont="1" applyAlignment="1">
      <alignment vertical="top" wrapText="1"/>
    </xf>
    <xf numFmtId="166" fontId="50" fillId="0" borderId="0" xfId="17" applyNumberFormat="1" applyFont="1" applyAlignment="1">
      <alignment vertical="top" wrapText="1"/>
    </xf>
    <xf numFmtId="0" fontId="50" fillId="0" borderId="3" xfId="16" applyFont="1" applyFill="1" applyBorder="1" applyAlignment="1">
      <alignment horizontal="left" vertical="center" wrapText="1"/>
    </xf>
    <xf numFmtId="17" fontId="50" fillId="0" borderId="3" xfId="16" applyNumberFormat="1" applyFont="1" applyFill="1" applyBorder="1" applyAlignment="1">
      <alignment horizontal="left" vertical="center" wrapText="1"/>
    </xf>
    <xf numFmtId="3" fontId="11" fillId="0" borderId="3" xfId="4" applyNumberFormat="1" applyFont="1" applyFill="1" applyBorder="1" applyAlignment="1">
      <alignment horizontal="right" vertical="center" indent="1"/>
    </xf>
    <xf numFmtId="0" fontId="12" fillId="0" borderId="0" xfId="0" applyFont="1" applyFill="1" applyAlignment="1">
      <alignment horizontal="left" vertical="top" wrapText="1" indent="1"/>
    </xf>
    <xf numFmtId="0" fontId="12" fillId="0" borderId="0" xfId="0" applyFont="1" applyFill="1" applyAlignment="1">
      <alignment horizontal="left" vertical="top" indent="1"/>
    </xf>
    <xf numFmtId="0" fontId="12" fillId="0" borderId="0" xfId="0" applyFont="1" applyFill="1" applyBorder="1" applyAlignment="1">
      <alignment horizontal="left" vertical="top" wrapText="1" indent="1"/>
    </xf>
    <xf numFmtId="49" fontId="12" fillId="0" borderId="0" xfId="0" applyNumberFormat="1" applyFont="1" applyFill="1" applyBorder="1" applyAlignment="1">
      <alignment horizontal="center" vertical="center" wrapText="1"/>
    </xf>
    <xf numFmtId="165" fontId="23" fillId="0" borderId="2" xfId="0" quotePrefix="1" applyNumberFormat="1" applyFont="1" applyFill="1" applyBorder="1" applyAlignment="1">
      <alignment horizontal="center" vertical="center" wrapText="1"/>
    </xf>
    <xf numFmtId="0" fontId="46" fillId="4" borderId="0" xfId="0" applyFont="1" applyFill="1" applyBorder="1" applyAlignment="1">
      <alignment horizontal="center" vertical="center"/>
    </xf>
    <xf numFmtId="165" fontId="23" fillId="0" borderId="0" xfId="0" quotePrefix="1" applyNumberFormat="1" applyFont="1" applyFill="1" applyBorder="1" applyAlignment="1">
      <alignment horizontal="center" vertical="center" wrapText="1"/>
    </xf>
    <xf numFmtId="0" fontId="29" fillId="0" borderId="0" xfId="0" applyFont="1" applyFill="1" applyAlignment="1">
      <alignment horizontal="center" vertical="center"/>
    </xf>
    <xf numFmtId="49" fontId="23" fillId="0" borderId="2" xfId="0" applyNumberFormat="1" applyFont="1" applyFill="1" applyBorder="1" applyAlignment="1">
      <alignment horizontal="center" vertical="center" wrapText="1"/>
    </xf>
    <xf numFmtId="0" fontId="27" fillId="0" borderId="0" xfId="3" applyNumberFormat="1" applyFont="1" applyFill="1" applyBorder="1" applyAlignment="1">
      <alignment horizontal="left" indent="1"/>
    </xf>
    <xf numFmtId="0" fontId="27" fillId="0" borderId="0" xfId="3" applyNumberFormat="1" applyFont="1" applyFill="1" applyBorder="1" applyAlignment="1">
      <alignment horizontal="left" indent="2"/>
    </xf>
    <xf numFmtId="0" fontId="27" fillId="0" borderId="0" xfId="3" applyNumberFormat="1" applyFont="1" applyBorder="1" applyAlignment="1">
      <alignment horizontal="left" indent="1"/>
    </xf>
    <xf numFmtId="0" fontId="27" fillId="0" borderId="0" xfId="3" applyNumberFormat="1" applyFont="1" applyBorder="1" applyAlignment="1">
      <alignment horizontal="left" indent="2"/>
    </xf>
    <xf numFmtId="0" fontId="12" fillId="0" borderId="0" xfId="0" applyFont="1" applyFill="1" applyBorder="1" applyAlignment="1">
      <alignment horizontal="left" vertical="top" wrapText="1" indent="1"/>
    </xf>
    <xf numFmtId="49" fontId="12" fillId="0" borderId="0"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165" fontId="23" fillId="0" borderId="2" xfId="0" quotePrefix="1" applyNumberFormat="1" applyFont="1" applyFill="1" applyBorder="1" applyAlignment="1">
      <alignment horizontal="center" vertical="center" wrapText="1"/>
    </xf>
    <xf numFmtId="0" fontId="46" fillId="4" borderId="0" xfId="0" applyFont="1" applyFill="1" applyBorder="1" applyAlignment="1">
      <alignment horizontal="center" vertical="center"/>
    </xf>
    <xf numFmtId="165" fontId="23" fillId="0" borderId="0" xfId="0" quotePrefix="1" applyNumberFormat="1" applyFont="1" applyFill="1" applyBorder="1" applyAlignment="1">
      <alignment horizontal="center" vertical="center" wrapText="1"/>
    </xf>
    <xf numFmtId="166" fontId="12" fillId="0" borderId="0" xfId="1" quotePrefix="1" applyNumberFormat="1" applyFont="1" applyFill="1" applyBorder="1" applyAlignment="1">
      <alignment horizontal="right" vertical="center" wrapText="1" indent="2"/>
    </xf>
    <xf numFmtId="0" fontId="12" fillId="0" borderId="0" xfId="1" quotePrefix="1" applyNumberFormat="1" applyFont="1" applyFill="1" applyBorder="1" applyAlignment="1">
      <alignment horizontal="right" vertical="center" wrapText="1" indent="2"/>
    </xf>
    <xf numFmtId="166" fontId="23" fillId="0" borderId="0" xfId="1" quotePrefix="1" applyNumberFormat="1" applyFont="1" applyFill="1" applyBorder="1" applyAlignment="1">
      <alignment horizontal="right" vertical="center" wrapText="1" indent="2"/>
    </xf>
    <xf numFmtId="166" fontId="12" fillId="0" borderId="13" xfId="1" quotePrefix="1" applyNumberFormat="1" applyFont="1" applyFill="1" applyBorder="1" applyAlignment="1">
      <alignment horizontal="right" vertical="center" wrapText="1" indent="2"/>
    </xf>
    <xf numFmtId="0" fontId="12" fillId="0" borderId="13" xfId="1" quotePrefix="1" applyNumberFormat="1" applyFont="1" applyFill="1" applyBorder="1" applyAlignment="1">
      <alignment horizontal="right" vertical="center" wrapText="1" indent="2"/>
    </xf>
    <xf numFmtId="166" fontId="23" fillId="0" borderId="13" xfId="1" quotePrefix="1" applyNumberFormat="1" applyFont="1" applyFill="1" applyBorder="1" applyAlignment="1">
      <alignment horizontal="right" vertical="center" wrapText="1" indent="2"/>
    </xf>
    <xf numFmtId="166" fontId="23" fillId="0" borderId="3" xfId="1" quotePrefix="1" applyNumberFormat="1" applyFont="1" applyFill="1" applyBorder="1" applyAlignment="1">
      <alignment horizontal="right" vertical="center" wrapText="1" indent="2"/>
    </xf>
    <xf numFmtId="9" fontId="12" fillId="0" borderId="0" xfId="2" applyFont="1" applyFill="1" applyBorder="1" applyAlignment="1">
      <alignment horizontal="right" indent="2"/>
    </xf>
    <xf numFmtId="9" fontId="23" fillId="0" borderId="14" xfId="2" applyFont="1" applyFill="1" applyBorder="1" applyAlignment="1">
      <alignment horizontal="right" indent="2"/>
    </xf>
    <xf numFmtId="9" fontId="23" fillId="0" borderId="0" xfId="2" applyFont="1" applyFill="1" applyBorder="1" applyAlignment="1">
      <alignment horizontal="right" indent="2"/>
    </xf>
    <xf numFmtId="9" fontId="23" fillId="0" borderId="3" xfId="2" applyFont="1" applyFill="1" applyBorder="1" applyAlignment="1">
      <alignment horizontal="right" indent="2"/>
    </xf>
    <xf numFmtId="0" fontId="23" fillId="0" borderId="0" xfId="1" quotePrefix="1" applyNumberFormat="1" applyFont="1" applyFill="1" applyBorder="1" applyAlignment="1">
      <alignment horizontal="right" vertical="center" wrapText="1" indent="2"/>
    </xf>
    <xf numFmtId="1" fontId="0" fillId="0" borderId="0" xfId="0" applyNumberFormat="1"/>
    <xf numFmtId="3" fontId="12" fillId="0" borderId="0" xfId="0" applyNumberFormat="1" applyFont="1"/>
    <xf numFmtId="164" fontId="12" fillId="0" borderId="10" xfId="2" applyNumberFormat="1" applyFont="1" applyFill="1" applyBorder="1" applyAlignment="1">
      <alignment horizontal="right" wrapText="1" indent="4"/>
    </xf>
    <xf numFmtId="164" fontId="30" fillId="0" borderId="10" xfId="2" applyNumberFormat="1" applyFont="1" applyFill="1" applyBorder="1" applyAlignment="1">
      <alignment horizontal="right" wrapText="1" indent="3"/>
    </xf>
    <xf numFmtId="164" fontId="12" fillId="0" borderId="10" xfId="2" applyNumberFormat="1" applyFont="1" applyFill="1" applyBorder="1" applyAlignment="1">
      <alignment horizontal="right" vertical="center" wrapText="1" indent="4"/>
    </xf>
    <xf numFmtId="164" fontId="23" fillId="0" borderId="10" xfId="2" applyNumberFormat="1" applyFont="1" applyFill="1" applyBorder="1" applyAlignment="1">
      <alignment horizontal="right" vertical="center" wrapText="1" indent="4"/>
    </xf>
    <xf numFmtId="164" fontId="23" fillId="0" borderId="10" xfId="2" applyNumberFormat="1" applyFont="1" applyFill="1" applyBorder="1" applyAlignment="1">
      <alignment horizontal="right" wrapText="1" indent="4"/>
    </xf>
    <xf numFmtId="168" fontId="23" fillId="0" borderId="0" xfId="0" applyNumberFormat="1" applyFont="1" applyFill="1" applyBorder="1" applyAlignment="1">
      <alignment horizontal="right" vertical="center" wrapText="1" indent="2"/>
    </xf>
    <xf numFmtId="168" fontId="23" fillId="0" borderId="0" xfId="0" applyNumberFormat="1" applyFont="1" applyFill="1" applyBorder="1" applyAlignment="1">
      <alignment horizontal="right" wrapText="1" indent="2"/>
    </xf>
    <xf numFmtId="168" fontId="12" fillId="0" borderId="0" xfId="0" applyNumberFormat="1" applyFont="1" applyFill="1" applyBorder="1" applyAlignment="1">
      <alignment horizontal="right" vertical="center" wrapText="1" indent="2"/>
    </xf>
    <xf numFmtId="168" fontId="45" fillId="0" borderId="0" xfId="0" applyNumberFormat="1" applyFont="1" applyAlignment="1">
      <alignment horizontal="right" indent="2"/>
    </xf>
    <xf numFmtId="168" fontId="12" fillId="0" borderId="0" xfId="0" applyNumberFormat="1" applyFont="1" applyFill="1" applyBorder="1" applyAlignment="1">
      <alignment horizontal="right" wrapText="1" indent="2"/>
    </xf>
    <xf numFmtId="164" fontId="12" fillId="0" borderId="10" xfId="2" applyNumberFormat="1" applyFont="1" applyFill="1" applyBorder="1" applyAlignment="1">
      <alignment horizontal="right" indent="3"/>
    </xf>
    <xf numFmtId="10" fontId="12" fillId="0" borderId="0" xfId="2" applyNumberFormat="1" applyFont="1" applyFill="1" applyAlignment="1"/>
    <xf numFmtId="164" fontId="23" fillId="0" borderId="10" xfId="2" applyNumberFormat="1" applyFont="1" applyFill="1" applyBorder="1" applyAlignment="1">
      <alignment horizontal="right" vertical="center" wrapText="1" indent="3"/>
    </xf>
    <xf numFmtId="165" fontId="23" fillId="0" borderId="2" xfId="0" applyNumberFormat="1" applyFont="1" applyFill="1" applyBorder="1" applyAlignment="1">
      <alignment horizontal="center" vertical="center" wrapText="1"/>
    </xf>
    <xf numFmtId="0" fontId="27" fillId="0" borderId="0" xfId="3" applyFont="1" applyFill="1" applyBorder="1" applyAlignment="1" applyProtection="1">
      <alignment vertical="top" wrapText="1"/>
    </xf>
    <xf numFmtId="3" fontId="8" fillId="0" borderId="0" xfId="0" applyNumberFormat="1" applyFont="1"/>
    <xf numFmtId="0" fontId="12" fillId="0" borderId="0" xfId="0" applyFont="1" applyFill="1" applyAlignment="1">
      <alignment horizontal="right" indent="2"/>
    </xf>
    <xf numFmtId="0" fontId="12" fillId="0" borderId="0" xfId="0" applyFont="1" applyFill="1" applyAlignment="1">
      <alignment horizontal="right" indent="1"/>
    </xf>
    <xf numFmtId="3" fontId="23" fillId="0" borderId="0" xfId="0" applyNumberFormat="1" applyFont="1" applyFill="1" applyBorder="1" applyAlignment="1">
      <alignment horizontal="right" wrapText="1" indent="5"/>
    </xf>
    <xf numFmtId="3" fontId="12" fillId="0" borderId="0" xfId="0" applyNumberFormat="1" applyFont="1" applyFill="1" applyBorder="1" applyAlignment="1">
      <alignment horizontal="right" vertical="top" wrapText="1" indent="1"/>
    </xf>
    <xf numFmtId="17" fontId="23" fillId="0" borderId="0" xfId="0" applyNumberFormat="1" applyFont="1" applyFill="1" applyBorder="1" applyAlignment="1">
      <alignment horizontal="center" vertical="center"/>
    </xf>
    <xf numFmtId="3" fontId="12" fillId="0" borderId="0" xfId="1" applyNumberFormat="1" applyFont="1" applyFill="1" applyBorder="1" applyAlignment="1">
      <alignment horizontal="right" vertical="top" indent="2"/>
    </xf>
    <xf numFmtId="3" fontId="23" fillId="0" borderId="1" xfId="0" applyNumberFormat="1" applyFont="1" applyFill="1" applyBorder="1" applyAlignment="1">
      <alignment horizontal="right" indent="3"/>
    </xf>
    <xf numFmtId="3" fontId="23" fillId="0" borderId="3" xfId="0" applyNumberFormat="1" applyFont="1" applyFill="1" applyBorder="1" applyAlignment="1">
      <alignment horizontal="right" indent="3"/>
    </xf>
    <xf numFmtId="164" fontId="12" fillId="0" borderId="10" xfId="2" applyNumberFormat="1" applyFont="1" applyFill="1" applyBorder="1" applyAlignment="1">
      <alignment horizontal="right" wrapText="1" indent="3"/>
    </xf>
    <xf numFmtId="164" fontId="23" fillId="0" borderId="10" xfId="2" applyNumberFormat="1" applyFont="1" applyFill="1" applyBorder="1" applyAlignment="1">
      <alignment horizontal="right" wrapText="1" indent="3"/>
    </xf>
    <xf numFmtId="0" fontId="23" fillId="0" borderId="1" xfId="0" applyFont="1" applyFill="1" applyBorder="1"/>
    <xf numFmtId="0" fontId="30" fillId="0" borderId="0" xfId="0" applyFont="1" applyFill="1" applyBorder="1" applyAlignment="1">
      <alignment wrapText="1"/>
    </xf>
    <xf numFmtId="0" fontId="12" fillId="0" borderId="1" xfId="0" applyFont="1" applyFill="1" applyBorder="1"/>
    <xf numFmtId="0" fontId="12" fillId="0" borderId="0" xfId="9" applyFont="1" applyFill="1" applyAlignment="1">
      <alignment horizontal="justify" vertical="top" wrapText="1"/>
    </xf>
    <xf numFmtId="0" fontId="51" fillId="6" borderId="0" xfId="16" applyFont="1" applyFill="1" applyBorder="1" applyAlignment="1">
      <alignment horizontal="center" vertical="center" wrapText="1"/>
    </xf>
    <xf numFmtId="0" fontId="52" fillId="0" borderId="0" xfId="0" applyFont="1" applyFill="1" applyBorder="1"/>
    <xf numFmtId="17" fontId="52" fillId="0" borderId="0" xfId="0" applyNumberFormat="1" applyFont="1" applyFill="1" applyBorder="1"/>
    <xf numFmtId="0" fontId="52" fillId="0" borderId="0" xfId="16" applyFont="1" applyFill="1" applyBorder="1"/>
    <xf numFmtId="3" fontId="52" fillId="0" borderId="0" xfId="0" applyNumberFormat="1" applyFont="1" applyFill="1" applyBorder="1"/>
    <xf numFmtId="3" fontId="52" fillId="0" borderId="0" xfId="16" applyNumberFormat="1" applyFont="1" applyFill="1" applyBorder="1"/>
    <xf numFmtId="0" fontId="52" fillId="0" borderId="0" xfId="16" applyFont="1" applyFill="1" applyBorder="1" applyAlignment="1">
      <alignment horizontal="left" vertical="center" wrapText="1"/>
    </xf>
    <xf numFmtId="0" fontId="24" fillId="0" borderId="0" xfId="5" applyFont="1" applyFill="1" applyAlignment="1">
      <alignment horizontal="justify" vertical="top" wrapText="1"/>
    </xf>
    <xf numFmtId="0" fontId="27" fillId="0" borderId="0" xfId="3" applyFont="1" applyFill="1" applyAlignment="1">
      <alignment horizontal="justify" vertical="top" wrapText="1"/>
    </xf>
    <xf numFmtId="0" fontId="27" fillId="0" borderId="0" xfId="3" applyFont="1" applyFill="1" applyAlignment="1">
      <alignment horizontal="left" vertical="top" wrapText="1"/>
    </xf>
    <xf numFmtId="3" fontId="5" fillId="0" borderId="0" xfId="16" applyNumberFormat="1" applyAlignment="1">
      <alignment vertical="top" wrapText="1"/>
    </xf>
    <xf numFmtId="0" fontId="53" fillId="0" borderId="0" xfId="21" applyFont="1"/>
    <xf numFmtId="0" fontId="12" fillId="0" borderId="0" xfId="21" applyFont="1" applyFill="1" applyBorder="1" applyAlignment="1">
      <alignment horizontal="justify"/>
    </xf>
    <xf numFmtId="0" fontId="12" fillId="0" borderId="0" xfId="21" applyFont="1" applyFill="1" applyBorder="1" applyAlignment="1">
      <alignment vertical="top" wrapText="1"/>
    </xf>
    <xf numFmtId="0" fontId="12" fillId="0" borderId="0" xfId="21" applyFont="1" applyFill="1" applyBorder="1" applyAlignment="1"/>
    <xf numFmtId="0" fontId="12" fillId="0" borderId="0" xfId="21" applyFont="1" applyFill="1" applyBorder="1" applyAlignment="1">
      <alignment wrapText="1"/>
    </xf>
    <xf numFmtId="0" fontId="12" fillId="0" borderId="0" xfId="21" applyFont="1" applyFill="1" applyBorder="1" applyAlignment="1">
      <alignment horizontal="left"/>
    </xf>
    <xf numFmtId="0" fontId="12" fillId="0" borderId="0" xfId="21" applyFont="1" applyFill="1" applyBorder="1"/>
    <xf numFmtId="0" fontId="12" fillId="0" borderId="0" xfId="21" applyFont="1" applyFill="1"/>
    <xf numFmtId="0" fontId="12" fillId="0" borderId="0" xfId="21" applyFont="1" applyFill="1" applyAlignment="1"/>
    <xf numFmtId="0" fontId="47" fillId="0" borderId="0" xfId="21" applyFont="1" applyFill="1" applyAlignment="1">
      <alignment horizontal="justify" vertical="center" wrapText="1"/>
    </xf>
    <xf numFmtId="0" fontId="2" fillId="0" borderId="0" xfId="21"/>
    <xf numFmtId="0" fontId="12" fillId="0" borderId="0" xfId="21" applyFont="1" applyFill="1" applyAlignment="1">
      <alignment horizontal="justify" vertical="top" wrapText="1"/>
    </xf>
    <xf numFmtId="0" fontId="33" fillId="0" borderId="0" xfId="21" quotePrefix="1" applyFont="1" applyFill="1" applyAlignment="1">
      <alignment horizontal="left" vertical="top" wrapText="1"/>
    </xf>
    <xf numFmtId="0" fontId="33" fillId="0" borderId="0" xfId="21" applyFont="1" applyFill="1" applyAlignment="1">
      <alignment horizontal="left" vertical="top" wrapText="1"/>
    </xf>
    <xf numFmtId="0" fontId="24" fillId="0" borderId="0" xfId="21" applyFont="1" applyFill="1" applyAlignment="1">
      <alignment horizontal="justify" vertical="top" wrapText="1"/>
    </xf>
    <xf numFmtId="0" fontId="12" fillId="2" borderId="0" xfId="9" applyFont="1" applyFill="1"/>
    <xf numFmtId="0" fontId="2" fillId="0" borderId="0" xfId="21" applyFill="1" applyAlignment="1">
      <alignment vertical="top"/>
    </xf>
    <xf numFmtId="0" fontId="2" fillId="0" borderId="0" xfId="21" applyFill="1"/>
    <xf numFmtId="0" fontId="33" fillId="0" borderId="0" xfId="21" applyFont="1" applyFill="1" applyAlignment="1">
      <alignment horizontal="left" wrapText="1"/>
    </xf>
    <xf numFmtId="0" fontId="2" fillId="0" borderId="0" xfId="21" applyAlignment="1"/>
    <xf numFmtId="0" fontId="24" fillId="0" borderId="0" xfId="21" applyFont="1" applyFill="1" applyAlignment="1">
      <alignment horizontal="left" vertical="top" wrapText="1"/>
    </xf>
    <xf numFmtId="0" fontId="12" fillId="0" borderId="0" xfId="21" applyFont="1" applyFill="1" applyAlignment="1">
      <alignment horizontal="left" vertical="top" wrapText="1" indent="2"/>
    </xf>
    <xf numFmtId="0" fontId="12" fillId="0" borderId="0" xfId="21" applyFont="1" applyFill="1" applyAlignment="1">
      <alignment horizontal="justify" vertical="top"/>
    </xf>
    <xf numFmtId="3" fontId="12" fillId="0" borderId="0" xfId="5" applyNumberFormat="1" applyFont="1" applyFill="1" applyAlignment="1">
      <alignment horizontal="right" indent="3"/>
    </xf>
    <xf numFmtId="3" fontId="23" fillId="0" borderId="0" xfId="5" applyNumberFormat="1" applyFont="1" applyFill="1" applyAlignment="1">
      <alignment horizontal="right" indent="3"/>
    </xf>
    <xf numFmtId="3" fontId="12" fillId="0" borderId="0" xfId="5" quotePrefix="1" applyNumberFormat="1" applyFont="1" applyFill="1" applyAlignment="1">
      <alignment horizontal="right" indent="3"/>
    </xf>
    <xf numFmtId="9" fontId="12" fillId="0" borderId="0" xfId="2" quotePrefix="1" applyFont="1" applyFill="1" applyAlignment="1">
      <alignment horizontal="right" indent="3"/>
    </xf>
    <xf numFmtId="3" fontId="12" fillId="0" borderId="0" xfId="5" applyNumberFormat="1" applyFont="1" applyFill="1" applyAlignment="1">
      <alignment horizontal="right"/>
    </xf>
    <xf numFmtId="3" fontId="12" fillId="0" borderId="0" xfId="5" quotePrefix="1" applyNumberFormat="1" applyFont="1" applyFill="1" applyAlignment="1">
      <alignment horizontal="right"/>
    </xf>
    <xf numFmtId="17" fontId="23" fillId="0" borderId="0" xfId="5" applyNumberFormat="1" applyFont="1" applyFill="1" applyBorder="1" applyAlignment="1">
      <alignment horizontal="right" wrapText="1"/>
    </xf>
    <xf numFmtId="3" fontId="52" fillId="0" borderId="0" xfId="0" applyNumberFormat="1" applyFont="1" applyFill="1" applyBorder="1" applyAlignment="1">
      <alignment horizontal="right"/>
    </xf>
    <xf numFmtId="0" fontId="5" fillId="0" borderId="3" xfId="16" applyBorder="1"/>
    <xf numFmtId="9" fontId="8" fillId="0" borderId="0" xfId="2"/>
    <xf numFmtId="9" fontId="8" fillId="0" borderId="0" xfId="2" applyNumberFormat="1"/>
    <xf numFmtId="0" fontId="12" fillId="0" borderId="0" xfId="0" applyFont="1" applyFill="1" applyAlignment="1">
      <alignment vertical="top" wrapText="1"/>
    </xf>
    <xf numFmtId="0" fontId="12" fillId="0" borderId="0" xfId="0" applyFont="1" applyBorder="1" applyAlignment="1">
      <alignment horizontal="left" wrapText="1" indent="1"/>
    </xf>
    <xf numFmtId="0" fontId="12" fillId="0" borderId="0" xfId="0" applyFont="1" applyBorder="1" applyAlignment="1">
      <alignment horizontal="left" wrapText="1" indent="1"/>
    </xf>
    <xf numFmtId="0" fontId="12" fillId="0" borderId="0" xfId="0" applyFont="1" applyAlignment="1">
      <alignment horizontal="left" wrapText="1" indent="2"/>
    </xf>
    <xf numFmtId="0" fontId="23" fillId="0" borderId="0" xfId="0" applyFont="1" applyBorder="1" applyAlignment="1">
      <alignment horizontal="left" wrapText="1" indent="1"/>
    </xf>
    <xf numFmtId="0" fontId="12" fillId="0" borderId="0" xfId="0" applyFont="1" applyAlignment="1">
      <alignment horizontal="left" wrapText="1" indent="3"/>
    </xf>
    <xf numFmtId="0" fontId="12" fillId="0" borderId="0" xfId="0" applyFont="1" applyFill="1" applyAlignment="1">
      <alignment horizontal="left" vertical="top" indent="1"/>
    </xf>
    <xf numFmtId="0" fontId="23" fillId="0" borderId="0" xfId="0" applyFont="1" applyBorder="1" applyAlignment="1">
      <alignment horizontal="left" wrapText="1"/>
    </xf>
    <xf numFmtId="3" fontId="12" fillId="0" borderId="0" xfId="0" applyNumberFormat="1" applyFont="1" applyFill="1" applyBorder="1" applyAlignment="1">
      <alignment horizontal="right" indent="2"/>
    </xf>
    <xf numFmtId="0" fontId="12" fillId="0" borderId="0" xfId="0" applyFont="1" applyFill="1" applyAlignment="1">
      <alignment vertical="top"/>
    </xf>
    <xf numFmtId="165" fontId="23" fillId="0" borderId="2" xfId="0" quotePrefix="1" applyNumberFormat="1" applyFont="1" applyFill="1" applyBorder="1" applyAlignment="1">
      <alignment horizontal="center" vertical="center" wrapText="1"/>
    </xf>
    <xf numFmtId="170" fontId="11" fillId="0" borderId="0" xfId="1" applyNumberFormat="1" applyFont="1"/>
    <xf numFmtId="166" fontId="11" fillId="0" borderId="0" xfId="1" applyNumberFormat="1" applyFont="1"/>
    <xf numFmtId="43" fontId="11" fillId="0" borderId="0" xfId="1" applyNumberFormat="1" applyFont="1"/>
    <xf numFmtId="166" fontId="12" fillId="0" borderId="0" xfId="1" applyNumberFormat="1" applyFont="1" applyFill="1"/>
    <xf numFmtId="166" fontId="11" fillId="0" borderId="0" xfId="1" applyNumberFormat="1" applyFont="1" applyFill="1"/>
    <xf numFmtId="3" fontId="12" fillId="0" borderId="0" xfId="0" applyNumberFormat="1" applyFont="1" applyFill="1" applyBorder="1"/>
    <xf numFmtId="0" fontId="16" fillId="0" borderId="0" xfId="0" applyFont="1" applyFill="1" applyAlignment="1">
      <alignment horizontal="center" vertical="center"/>
    </xf>
    <xf numFmtId="0" fontId="12" fillId="0" borderId="0" xfId="0" applyFont="1" applyFill="1" applyAlignment="1">
      <alignment vertical="center"/>
    </xf>
    <xf numFmtId="166" fontId="12" fillId="0" borderId="0" xfId="1" applyNumberFormat="1" applyFont="1" applyFill="1" applyAlignment="1">
      <alignment vertical="center"/>
    </xf>
    <xf numFmtId="0" fontId="16" fillId="0" borderId="0" xfId="0" applyFont="1" applyFill="1" applyBorder="1"/>
    <xf numFmtId="166" fontId="11" fillId="0" borderId="0" xfId="1" applyNumberFormat="1" applyFont="1" applyFill="1" applyBorder="1"/>
    <xf numFmtId="166" fontId="55" fillId="0" borderId="0" xfId="1" applyNumberFormat="1" applyFont="1" applyFill="1" applyBorder="1"/>
    <xf numFmtId="0" fontId="23" fillId="0" borderId="0" xfId="0" applyFont="1" applyFill="1" applyBorder="1" applyAlignment="1">
      <alignment horizontal="center" vertical="center"/>
    </xf>
    <xf numFmtId="0" fontId="9" fillId="2" borderId="0" xfId="30" applyFont="1" applyFill="1"/>
    <xf numFmtId="0" fontId="10" fillId="0" borderId="0" xfId="30" applyFont="1"/>
    <xf numFmtId="0" fontId="43" fillId="0" borderId="0" xfId="31" applyFont="1" applyAlignment="1"/>
    <xf numFmtId="0" fontId="10" fillId="2" borderId="0" xfId="30" applyFont="1" applyFill="1"/>
    <xf numFmtId="0" fontId="9" fillId="2" borderId="0" xfId="30" applyFont="1" applyFill="1" applyAlignment="1"/>
    <xf numFmtId="0" fontId="57" fillId="2" borderId="0" xfId="30" applyFont="1" applyFill="1" applyBorder="1" applyAlignment="1">
      <alignment horizontal="center"/>
    </xf>
    <xf numFmtId="0" fontId="10" fillId="0" borderId="0" xfId="30" applyFont="1" applyBorder="1"/>
    <xf numFmtId="0" fontId="11" fillId="2" borderId="0" xfId="30" applyFont="1" applyFill="1" applyAlignment="1">
      <alignment vertical="top" wrapText="1"/>
    </xf>
    <xf numFmtId="0" fontId="13" fillId="0" borderId="0" xfId="30" applyFont="1" applyAlignment="1">
      <alignment vertical="top"/>
    </xf>
    <xf numFmtId="4" fontId="52" fillId="0" borderId="0" xfId="0" applyNumberFormat="1" applyFont="1" applyFill="1" applyBorder="1"/>
    <xf numFmtId="3" fontId="5" fillId="0" borderId="0" xfId="16" applyNumberFormat="1" applyFill="1" applyAlignment="1">
      <alignment vertical="top" wrapText="1"/>
    </xf>
    <xf numFmtId="0" fontId="5" fillId="0" borderId="0" xfId="16" applyFill="1"/>
    <xf numFmtId="168" fontId="52" fillId="0" borderId="0" xfId="0" applyNumberFormat="1" applyFont="1" applyFill="1" applyBorder="1" applyAlignment="1">
      <alignment horizontal="right"/>
    </xf>
    <xf numFmtId="168" fontId="52" fillId="0" borderId="0" xfId="0" applyNumberFormat="1" applyFont="1" applyFill="1" applyBorder="1"/>
    <xf numFmtId="168" fontId="52" fillId="0" borderId="0" xfId="1" applyNumberFormat="1" applyFont="1" applyFill="1" applyBorder="1" applyAlignment="1">
      <alignment horizontal="right"/>
    </xf>
    <xf numFmtId="0" fontId="44" fillId="0" borderId="0" xfId="0" applyFont="1" applyAlignment="1">
      <alignment horizontal="left" vertical="center" wrapText="1" indent="1"/>
    </xf>
    <xf numFmtId="0" fontId="27" fillId="0" borderId="0" xfId="3" applyFont="1" applyAlignment="1">
      <alignment horizontal="left" indent="1"/>
    </xf>
    <xf numFmtId="9" fontId="29" fillId="0" borderId="0" xfId="2" applyNumberFormat="1" applyFont="1" applyFill="1" applyBorder="1" applyAlignment="1">
      <alignment horizontal="right" wrapText="1" indent="3"/>
    </xf>
    <xf numFmtId="164" fontId="12" fillId="0" borderId="0" xfId="2" applyNumberFormat="1" applyFont="1" applyFill="1" applyAlignment="1"/>
    <xf numFmtId="49" fontId="23" fillId="0" borderId="0" xfId="31" applyNumberFormat="1" applyFont="1" applyFill="1" applyAlignment="1">
      <alignment horizontal="left" indent="1"/>
    </xf>
    <xf numFmtId="9" fontId="52" fillId="0" borderId="0" xfId="2" applyNumberFormat="1" applyFont="1" applyFill="1" applyBorder="1"/>
    <xf numFmtId="164" fontId="52" fillId="0" borderId="0" xfId="2" applyNumberFormat="1" applyFont="1" applyFill="1" applyBorder="1"/>
    <xf numFmtId="3" fontId="5" fillId="0" borderId="0" xfId="16" applyNumberFormat="1" applyBorder="1" applyAlignment="1">
      <alignment vertical="top" wrapText="1"/>
    </xf>
    <xf numFmtId="0" fontId="27" fillId="0" borderId="0" xfId="3" applyFont="1" applyFill="1" applyBorder="1" applyAlignment="1">
      <alignment horizontal="justify" wrapText="1"/>
    </xf>
    <xf numFmtId="0" fontId="26" fillId="0" borderId="0" xfId="21" applyFont="1" applyFill="1" applyBorder="1" applyAlignment="1">
      <alignment horizontal="left"/>
    </xf>
    <xf numFmtId="0" fontId="12" fillId="0" borderId="0" xfId="21" applyFont="1" applyFill="1" applyBorder="1" applyAlignment="1">
      <alignment horizontal="justify" wrapText="1"/>
    </xf>
    <xf numFmtId="0" fontId="12" fillId="0" borderId="0" xfId="21" applyFont="1" applyFill="1" applyBorder="1" applyAlignment="1">
      <alignment horizontal="left" wrapText="1"/>
    </xf>
    <xf numFmtId="0" fontId="12" fillId="0" borderId="0" xfId="21" applyFont="1" applyFill="1" applyBorder="1" applyAlignment="1">
      <alignment horizontal="justify" vertical="top" wrapText="1"/>
    </xf>
    <xf numFmtId="0" fontId="26" fillId="0" borderId="0" xfId="21" applyFont="1" applyFill="1" applyBorder="1" applyAlignment="1">
      <alignment horizontal="left" wrapText="1"/>
    </xf>
    <xf numFmtId="0" fontId="12" fillId="0" borderId="0" xfId="9" applyFont="1" applyFill="1" applyBorder="1" applyAlignment="1">
      <alignment horizontal="justify" vertical="top" wrapText="1"/>
    </xf>
    <xf numFmtId="0" fontId="12" fillId="0" borderId="0" xfId="21" applyFont="1" applyFill="1" applyBorder="1" applyAlignment="1">
      <alignment horizontal="left" vertical="top" wrapText="1"/>
    </xf>
    <xf numFmtId="0" fontId="27" fillId="0" borderId="0" xfId="3" applyFont="1" applyFill="1" applyBorder="1" applyAlignment="1">
      <alignment horizontal="left" vertical="top"/>
    </xf>
    <xf numFmtId="0" fontId="15" fillId="4" borderId="0" xfId="0" applyFont="1" applyFill="1" applyBorder="1" applyAlignment="1">
      <alignment horizontal="center" vertical="center"/>
    </xf>
    <xf numFmtId="49" fontId="12" fillId="0" borderId="0" xfId="0" quotePrefix="1" applyNumberFormat="1" applyFont="1" applyAlignment="1">
      <alignment horizontal="center" vertical="center" wrapText="1"/>
    </xf>
    <xf numFmtId="49" fontId="12" fillId="0" borderId="0" xfId="0" applyNumberFormat="1" applyFont="1" applyAlignment="1">
      <alignment horizontal="center" vertical="center" wrapText="1"/>
    </xf>
    <xf numFmtId="0" fontId="12" fillId="0" borderId="0" xfId="0" applyFont="1" applyFill="1" applyBorder="1" applyAlignment="1">
      <alignment horizontal="left" vertical="top" wrapText="1" inden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quotePrefix="1" applyFont="1" applyBorder="1" applyAlignment="1">
      <alignment horizontal="center" vertical="center" wrapText="1"/>
    </xf>
    <xf numFmtId="0" fontId="23" fillId="0" borderId="5" xfId="0" quotePrefix="1" applyFont="1" applyBorder="1" applyAlignment="1">
      <alignment horizontal="center" vertical="center" wrapText="1"/>
    </xf>
    <xf numFmtId="17" fontId="12" fillId="0" borderId="3" xfId="0" quotePrefix="1"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0" xfId="0" applyFont="1" applyFill="1" applyAlignment="1">
      <alignment horizontal="left" vertical="top" wrapText="1" indent="1"/>
    </xf>
    <xf numFmtId="3" fontId="23" fillId="0" borderId="2" xfId="0" applyNumberFormat="1" applyFont="1" applyBorder="1" applyAlignment="1">
      <alignment horizontal="center" vertical="center" wrapText="1"/>
    </xf>
    <xf numFmtId="3" fontId="23" fillId="0" borderId="2" xfId="0" applyNumberFormat="1" applyFont="1" applyFill="1" applyBorder="1" applyAlignment="1">
      <alignment horizontal="center" vertical="center" wrapText="1"/>
    </xf>
    <xf numFmtId="0" fontId="12" fillId="0" borderId="0" xfId="0" applyFont="1" applyFill="1" applyAlignment="1">
      <alignment horizontal="left" vertical="top" indent="1"/>
    </xf>
    <xf numFmtId="49" fontId="11" fillId="0" borderId="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12" fillId="2" borderId="3" xfId="0" applyFont="1" applyFill="1" applyBorder="1" applyAlignment="1">
      <alignment horizontal="center" vertical="center"/>
    </xf>
    <xf numFmtId="49" fontId="29" fillId="0" borderId="2" xfId="0" quotePrefix="1"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0" fontId="12" fillId="0" borderId="0" xfId="0" applyFont="1" applyBorder="1" applyAlignment="1">
      <alignment horizontal="center" vertical="center"/>
    </xf>
    <xf numFmtId="165" fontId="23" fillId="0" borderId="4" xfId="0" quotePrefix="1" applyNumberFormat="1" applyFont="1" applyFill="1" applyBorder="1" applyAlignment="1">
      <alignment horizontal="center" vertical="center" wrapText="1"/>
    </xf>
    <xf numFmtId="165" fontId="23" fillId="0" borderId="2" xfId="0" quotePrefix="1" applyNumberFormat="1" applyFont="1" applyFill="1" applyBorder="1" applyAlignment="1">
      <alignment horizontal="center" vertical="center" wrapText="1"/>
    </xf>
    <xf numFmtId="165" fontId="23" fillId="0" borderId="5" xfId="0" quotePrefix="1" applyNumberFormat="1" applyFont="1" applyFill="1" applyBorder="1" applyAlignment="1">
      <alignment horizontal="center" vertical="center" wrapText="1"/>
    </xf>
    <xf numFmtId="165" fontId="23" fillId="0" borderId="4" xfId="0" applyNumberFormat="1" applyFont="1" applyFill="1" applyBorder="1" applyAlignment="1">
      <alignment horizontal="center" vertical="center" wrapText="1"/>
    </xf>
    <xf numFmtId="165" fontId="23" fillId="0" borderId="2" xfId="0" applyNumberFormat="1" applyFont="1" applyFill="1" applyBorder="1" applyAlignment="1">
      <alignment horizontal="center" vertical="center" wrapText="1"/>
    </xf>
    <xf numFmtId="165" fontId="23" fillId="0" borderId="5" xfId="0" applyNumberFormat="1" applyFont="1" applyFill="1" applyBorder="1" applyAlignment="1">
      <alignment horizontal="center" vertical="center" wrapText="1"/>
    </xf>
    <xf numFmtId="0" fontId="46" fillId="4" borderId="6" xfId="0" applyFont="1" applyFill="1" applyBorder="1" applyAlignment="1">
      <alignment horizontal="center" vertical="center"/>
    </xf>
    <xf numFmtId="0" fontId="46" fillId="4" borderId="0" xfId="0" applyFont="1" applyFill="1" applyBorder="1" applyAlignment="1">
      <alignment horizontal="center" vertical="center"/>
    </xf>
    <xf numFmtId="165" fontId="29" fillId="0" borderId="4" xfId="0" quotePrefix="1" applyNumberFormat="1" applyFont="1" applyFill="1" applyBorder="1" applyAlignment="1">
      <alignment horizontal="center" vertical="center" wrapText="1"/>
    </xf>
    <xf numFmtId="165" fontId="29" fillId="0" borderId="2" xfId="0" quotePrefix="1" applyNumberFormat="1" applyFont="1" applyFill="1" applyBorder="1" applyAlignment="1">
      <alignment horizontal="center" vertical="center" wrapText="1"/>
    </xf>
    <xf numFmtId="165" fontId="29" fillId="0" borderId="5" xfId="0" quotePrefix="1" applyNumberFormat="1" applyFont="1" applyFill="1" applyBorder="1" applyAlignment="1">
      <alignment horizontal="center" vertical="center" wrapText="1"/>
    </xf>
    <xf numFmtId="165" fontId="29" fillId="0" borderId="4" xfId="0" applyNumberFormat="1" applyFont="1" applyFill="1" applyBorder="1" applyAlignment="1">
      <alignment horizontal="center" vertical="center" wrapText="1"/>
    </xf>
    <xf numFmtId="165" fontId="29" fillId="0" borderId="2" xfId="0" applyNumberFormat="1" applyFont="1" applyFill="1" applyBorder="1" applyAlignment="1">
      <alignment horizontal="center" vertical="center" wrapText="1"/>
    </xf>
    <xf numFmtId="165" fontId="29" fillId="0" borderId="5" xfId="0" applyNumberFormat="1"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49" fontId="29" fillId="3" borderId="2" xfId="0" quotePrefix="1" applyNumberFormat="1" applyFont="1" applyFill="1"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3"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49" fontId="29" fillId="3" borderId="8" xfId="0" quotePrefix="1" applyNumberFormat="1" applyFont="1" applyFill="1" applyBorder="1" applyAlignment="1">
      <alignment horizontal="center" vertical="center" wrapText="1"/>
    </xf>
    <xf numFmtId="0" fontId="29" fillId="0" borderId="0" xfId="0" applyFont="1" applyBorder="1" applyAlignment="1">
      <alignment horizontal="center" vertical="center" wrapText="1"/>
    </xf>
    <xf numFmtId="49" fontId="29" fillId="0" borderId="4" xfId="0" applyNumberFormat="1" applyFont="1" applyFill="1" applyBorder="1" applyAlignment="1">
      <alignment horizontal="center" vertical="center" wrapText="1"/>
    </xf>
    <xf numFmtId="49" fontId="29" fillId="0" borderId="2" xfId="0" applyNumberFormat="1" applyFont="1" applyFill="1" applyBorder="1" applyAlignment="1">
      <alignment horizontal="center" vertical="center" wrapText="1"/>
    </xf>
    <xf numFmtId="49" fontId="29" fillId="0" borderId="5" xfId="0" applyNumberFormat="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Fill="1" applyBorder="1" applyAlignment="1">
      <alignment horizontal="center" vertical="center"/>
    </xf>
    <xf numFmtId="0" fontId="29" fillId="0" borderId="2" xfId="0" applyFont="1" applyBorder="1" applyAlignment="1">
      <alignment horizontal="center" vertical="center"/>
    </xf>
    <xf numFmtId="49" fontId="23" fillId="0" borderId="1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3" fillId="0" borderId="9" xfId="0" applyNumberFormat="1" applyFont="1" applyFill="1" applyBorder="1" applyAlignment="1">
      <alignment horizontal="center" vertical="center" wrapText="1"/>
    </xf>
    <xf numFmtId="49" fontId="23" fillId="0" borderId="7"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17" fontId="12" fillId="2" borderId="0" xfId="0" quotePrefix="1" applyNumberFormat="1" applyFont="1" applyFill="1" applyBorder="1" applyAlignment="1">
      <alignment horizontal="center" vertical="center"/>
    </xf>
    <xf numFmtId="0" fontId="12" fillId="0" borderId="3" xfId="0" applyFont="1" applyBorder="1" applyAlignment="1">
      <alignment horizontal="center" vertical="center" wrapText="1"/>
    </xf>
    <xf numFmtId="0" fontId="23" fillId="2" borderId="2" xfId="0"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0" fontId="23" fillId="0" borderId="0" xfId="0" applyFont="1" applyFill="1" applyAlignment="1">
      <alignment horizontal="center" vertical="center"/>
    </xf>
    <xf numFmtId="0" fontId="15" fillId="4" borderId="6" xfId="0" applyFont="1" applyFill="1" applyBorder="1" applyAlignment="1">
      <alignment horizontal="center" vertical="center" wrapText="1"/>
    </xf>
    <xf numFmtId="0" fontId="15" fillId="4" borderId="0" xfId="0" applyFont="1" applyFill="1" applyBorder="1" applyAlignment="1">
      <alignment horizontal="center" vertical="center" wrapText="1"/>
    </xf>
    <xf numFmtId="49" fontId="12" fillId="0" borderId="7" xfId="0" applyNumberFormat="1" applyFont="1" applyBorder="1" applyAlignment="1">
      <alignment horizontal="center" vertical="center" wrapText="1"/>
    </xf>
    <xf numFmtId="0" fontId="23" fillId="0" borderId="4" xfId="0" quotePrefix="1" applyFont="1" applyBorder="1" applyAlignment="1">
      <alignment horizontal="center" vertical="center" wrapText="1"/>
    </xf>
    <xf numFmtId="0" fontId="15" fillId="4" borderId="6" xfId="0" applyFont="1" applyFill="1" applyBorder="1" applyAlignment="1">
      <alignment horizontal="center" vertical="center"/>
    </xf>
    <xf numFmtId="49" fontId="12" fillId="0" borderId="6"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6" fillId="0" borderId="0" xfId="0" applyFont="1" applyFill="1" applyAlignment="1">
      <alignment horizont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12" fillId="0" borderId="0" xfId="0" applyNumberFormat="1" applyFont="1" applyFill="1" applyBorder="1" applyAlignment="1">
      <alignment horizontal="center" vertical="center"/>
    </xf>
    <xf numFmtId="0" fontId="29" fillId="0" borderId="1" xfId="0" applyFont="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0" fillId="0" borderId="11"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49" fontId="12" fillId="0" borderId="7" xfId="0" applyNumberFormat="1" applyFont="1" applyBorder="1" applyAlignment="1">
      <alignment horizontal="center" vertical="center"/>
    </xf>
    <xf numFmtId="0" fontId="12" fillId="0" borderId="0" xfId="0" applyFont="1" applyFill="1" applyBorder="1" applyAlignment="1">
      <alignment horizontal="left" vertical="top" wrapText="1"/>
    </xf>
    <xf numFmtId="0" fontId="29" fillId="0" borderId="5"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7" fontId="12" fillId="0" borderId="0" xfId="0" quotePrefix="1" applyNumberFormat="1" applyFont="1" applyAlignment="1">
      <alignment horizontal="center" vertical="center" wrapText="1"/>
    </xf>
    <xf numFmtId="0" fontId="12" fillId="0" borderId="3"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165" fontId="23" fillId="0" borderId="0" xfId="0" quotePrefix="1" applyNumberFormat="1" applyFont="1" applyFill="1" applyBorder="1" applyAlignment="1">
      <alignment horizontal="center" vertical="center" wrapText="1"/>
    </xf>
    <xf numFmtId="0" fontId="12" fillId="0" borderId="0" xfId="0" applyNumberFormat="1" applyFont="1" applyFill="1" applyAlignment="1">
      <alignment horizontal="center" vertical="center" wrapText="1"/>
    </xf>
    <xf numFmtId="0" fontId="12" fillId="0" borderId="0" xfId="0" applyFont="1" applyAlignment="1">
      <alignment horizontal="left" vertical="top" wrapText="1" indent="1"/>
    </xf>
    <xf numFmtId="17" fontId="12" fillId="0" borderId="0" xfId="0" applyNumberFormat="1" applyFont="1" applyFill="1" applyBorder="1" applyAlignment="1">
      <alignment horizontal="center" vertical="center" wrapText="1"/>
    </xf>
    <xf numFmtId="17" fontId="23" fillId="0" borderId="2"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2" xfId="0" applyFont="1" applyBorder="1" applyAlignment="1">
      <alignment horizontal="center" vertical="center" wrapText="1"/>
    </xf>
    <xf numFmtId="0" fontId="38" fillId="4" borderId="0" xfId="0" applyFont="1" applyFill="1" applyBorder="1" applyAlignment="1">
      <alignment horizontal="center" vertical="center"/>
    </xf>
    <xf numFmtId="0" fontId="24" fillId="5" borderId="0" xfId="15" applyFont="1" applyFill="1" applyBorder="1" applyAlignment="1">
      <alignment horizontal="left" vertical="center" wrapText="1"/>
    </xf>
  </cellXfs>
  <cellStyles count="32">
    <cellStyle name="Comma" xfId="1" builtinId="3"/>
    <cellStyle name="Comma 14" xfId="17"/>
    <cellStyle name="Comma 14 2" xfId="28"/>
    <cellStyle name="Comma 2" xfId="22"/>
    <cellStyle name="Comma 2 3 2 2" xfId="12"/>
    <cellStyle name="Comma 2 3 2 2 2" xfId="25"/>
    <cellStyle name="Hyperlink" xfId="3" builtinId="8"/>
    <cellStyle name="Normal" xfId="0" builtinId="0"/>
    <cellStyle name="Normal 10 2 2" xfId="30"/>
    <cellStyle name="Normal 10 3" xfId="15"/>
    <cellStyle name="Normal 14 2 4 15" xfId="10"/>
    <cellStyle name="Normal 14 2 4 15 2" xfId="11"/>
    <cellStyle name="Normal 14 2 4 15 2 2" xfId="14"/>
    <cellStyle name="Normal 14 2 4 15 2 2 2" xfId="26"/>
    <cellStyle name="Normal 14 2 4 15 2 3" xfId="24"/>
    <cellStyle name="Normal 14 2 4 15 3" xfId="23"/>
    <cellStyle name="Normal 2" xfId="18"/>
    <cellStyle name="Normal 2 11" xfId="5"/>
    <cellStyle name="Normal 2 2" xfId="6"/>
    <cellStyle name="Normal 2 3" xfId="20"/>
    <cellStyle name="Normal 2 4" xfId="21"/>
    <cellStyle name="Normal 2 5" xfId="29"/>
    <cellStyle name="Normal 26 2" xfId="16"/>
    <cellStyle name="Normal 26 2 2" xfId="27"/>
    <cellStyle name="Normal 3" xfId="31"/>
    <cellStyle name="Normal 3 4 2 10" xfId="9"/>
    <cellStyle name="Normal 3 4 2 3 8" xfId="7"/>
    <cellStyle name="Normal 39 8" xfId="8"/>
    <cellStyle name="Normal_Market_Trends tables 300902 2" xfId="4"/>
    <cellStyle name="Percent" xfId="2" builtinId="5"/>
    <cellStyle name="Percent 10" xfId="13"/>
    <cellStyle name="Percent 2" xfId="19"/>
  </cellStyles>
  <dxfs count="0"/>
  <tableStyles count="0" defaultTableStyle="TableStyleMedium2" defaultPivotStyle="PivotStyleLight16"/>
  <colors>
    <mruColors>
      <color rgb="FFFFFF00"/>
      <color rgb="FF222C6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7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2.xml"/><Relationship Id="rId73"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342900</xdr:colOff>
      <xdr:row>16</xdr:row>
      <xdr:rowOff>47625</xdr:rowOff>
    </xdr:from>
    <xdr:to>
      <xdr:col>0</xdr:col>
      <xdr:colOff>6048375</xdr:colOff>
      <xdr:row>29</xdr:row>
      <xdr:rowOff>0</xdr:rowOff>
    </xdr:to>
    <xdr:sp macro="" textlink="">
      <xdr:nvSpPr>
        <xdr:cNvPr id="2" name="WordArt 7"/>
        <xdr:cNvSpPr>
          <a:spLocks noChangeArrowheads="1" noChangeShapeType="1"/>
        </xdr:cNvSpPr>
      </xdr:nvSpPr>
      <xdr:spPr bwMode="auto">
        <a:xfrm>
          <a:off x="342900" y="3657600"/>
          <a:ext cx="5705475" cy="20859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0</xdr:col>
      <xdr:colOff>342900</xdr:colOff>
      <xdr:row>16</xdr:row>
      <xdr:rowOff>47625</xdr:rowOff>
    </xdr:from>
    <xdr:to>
      <xdr:col>0</xdr:col>
      <xdr:colOff>6048375</xdr:colOff>
      <xdr:row>29</xdr:row>
      <xdr:rowOff>0</xdr:rowOff>
    </xdr:to>
    <xdr:sp macro="" textlink="">
      <xdr:nvSpPr>
        <xdr:cNvPr id="3" name="WordArt 7"/>
        <xdr:cNvSpPr>
          <a:spLocks noChangeArrowheads="1" noChangeShapeType="1"/>
        </xdr:cNvSpPr>
      </xdr:nvSpPr>
      <xdr:spPr bwMode="auto">
        <a:xfrm>
          <a:off x="342900" y="3657600"/>
          <a:ext cx="5705475" cy="20859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3524250</xdr:colOff>
      <xdr:row>0</xdr:row>
      <xdr:rowOff>171450</xdr:rowOff>
    </xdr:from>
    <xdr:to>
      <xdr:col>0</xdr:col>
      <xdr:colOff>5929291</xdr:colOff>
      <xdr:row>4</xdr:row>
      <xdr:rowOff>98298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171450"/>
          <a:ext cx="2405041" cy="612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4171950</xdr:colOff>
      <xdr:row>6</xdr:row>
      <xdr:rowOff>0</xdr:rowOff>
    </xdr:from>
    <xdr:ext cx="184731" cy="264560"/>
    <xdr:sp macro="" textlink="">
      <xdr:nvSpPr>
        <xdr:cNvPr id="2" name="TextBox 1"/>
        <xdr:cNvSpPr txBox="1"/>
      </xdr:nvSpPr>
      <xdr:spPr>
        <a:xfrm>
          <a:off x="4886325" y="159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0</xdr:col>
      <xdr:colOff>76200</xdr:colOff>
      <xdr:row>3</xdr:row>
      <xdr:rowOff>66675</xdr:rowOff>
    </xdr:from>
    <xdr:to>
      <xdr:col>1</xdr:col>
      <xdr:colOff>247650</xdr:colOff>
      <xdr:row>3</xdr:row>
      <xdr:rowOff>238125</xdr:rowOff>
    </xdr:to>
    <xdr:pic>
      <xdr:nvPicPr>
        <xdr:cNvPr id="3" name="Picture 2" descr="Creative Commons Licens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66775"/>
          <a:ext cx="8858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22</xdr:row>
      <xdr:rowOff>22226</xdr:rowOff>
    </xdr:from>
    <xdr:to>
      <xdr:col>0</xdr:col>
      <xdr:colOff>7292679</xdr:colOff>
      <xdr:row>22</xdr:row>
      <xdr:rowOff>2746376</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4833601"/>
          <a:ext cx="7292678"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76200</xdr:rowOff>
    </xdr:from>
    <xdr:to>
      <xdr:col>0</xdr:col>
      <xdr:colOff>7286625</xdr:colOff>
      <xdr:row>4</xdr:row>
      <xdr:rowOff>2828925</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181600"/>
          <a:ext cx="7286625"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12</xdr:row>
          <xdr:rowOff>142875</xdr:rowOff>
        </xdr:from>
        <xdr:to>
          <xdr:col>0</xdr:col>
          <xdr:colOff>0</xdr:colOff>
          <xdr:row>12</xdr:row>
          <xdr:rowOff>142875</xdr:rowOff>
        </xdr:to>
        <xdr:sp macro="" textlink="">
          <xdr:nvSpPr>
            <xdr:cNvPr id="154625" name="Object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400050</xdr:colOff>
      <xdr:row>25</xdr:row>
      <xdr:rowOff>38100</xdr:rowOff>
    </xdr:from>
    <xdr:ext cx="5743575" cy="295275"/>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12849225"/>
          <a:ext cx="5743575" cy="295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ra.gov.au/Super/Publications/Documents/2016ASBEXCEL201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otes"/>
      <sheetName val="Contents"/>
      <sheetName val="Important Notice"/>
      <sheetName val="Highlights"/>
      <sheetName val="Table 1"/>
      <sheetName val="Table 1a"/>
      <sheetName val="Table 2"/>
      <sheetName val="Table 2a"/>
      <sheetName val="Table 3"/>
      <sheetName val="Table 3a"/>
      <sheetName val="Table 3b"/>
      <sheetName val="Table 4"/>
      <sheetName val="Table 4a"/>
      <sheetName val="Table 5"/>
      <sheetName val="Table 5a"/>
      <sheetName val="Table 6"/>
      <sheetName val="Table 6a"/>
      <sheetName val="Table 6b"/>
      <sheetName val="Table 7"/>
      <sheetName val="Table 7a"/>
      <sheetName val="Table 7b"/>
      <sheetName val="Table 7c"/>
      <sheetName val="Table 8"/>
      <sheetName val="Table 8a"/>
      <sheetName val="Table 9"/>
      <sheetName val="Table 9a"/>
      <sheetName val="Table 10"/>
      <sheetName val="Table 10a"/>
      <sheetName val="Table 11"/>
      <sheetName val="Table 11a"/>
      <sheetName val="Table 11b"/>
      <sheetName val="Table 11c"/>
      <sheetName val="Table 11d"/>
      <sheetName val="Table 12"/>
      <sheetName val="Table 12a"/>
      <sheetName val="Table 13"/>
      <sheetName val="Table 13a"/>
      <sheetName val="Table 13b"/>
      <sheetName val="Table 13c"/>
      <sheetName val="Table 14"/>
      <sheetName val="Table 14a"/>
      <sheetName val="Table 15"/>
      <sheetName val="Table 15a"/>
      <sheetName val="Table 16"/>
      <sheetName val="Table 16a"/>
      <sheetName val="Table 17"/>
      <sheetName val="Table 17a"/>
      <sheetName val="Table 18"/>
      <sheetName val="Table 18a"/>
      <sheetName val="Table 18b"/>
      <sheetName val="Table 18c"/>
      <sheetName val="Table 19"/>
      <sheetName val="Table 19a"/>
      <sheetName val="Table 19b"/>
      <sheetName val="Table 20"/>
      <sheetName val="Table 21"/>
      <sheetName val="Explanatory Notes"/>
      <sheetName val="Gloss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pra.gov.au/publications/annual-superannuation-bulletin" TargetMode="External"/><Relationship Id="rId2" Type="http://schemas.openxmlformats.org/officeDocument/2006/relationships/hyperlink" Target="mailto:dataanalytics@apra.gov.au" TargetMode="External"/><Relationship Id="rId1" Type="http://schemas.openxmlformats.org/officeDocument/2006/relationships/hyperlink" Target="http://www.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ataanalytics@apra.gov.au"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image" Target="../media/image5.emf"/><Relationship Id="rId2" Type="http://schemas.openxmlformats.org/officeDocument/2006/relationships/hyperlink" Target="https://www.apra.gov.au/publications/annual-superannuation-bulletin" TargetMode="External"/><Relationship Id="rId1" Type="http://schemas.openxmlformats.org/officeDocument/2006/relationships/hyperlink" Target="https://www.apra.gov.au/superannuation-consultation-packages"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5"/>
  <sheetViews>
    <sheetView showGridLines="0" tabSelected="1" workbookViewId="0">
      <selection activeCell="A14" sqref="A14"/>
    </sheetView>
  </sheetViews>
  <sheetFormatPr defaultColWidth="0" defaultRowHeight="12.95" customHeight="1" x14ac:dyDescent="0.4"/>
  <cols>
    <col min="1" max="1" width="92.59765625" style="684" customWidth="1"/>
    <col min="2" max="16384" width="9.1328125" style="684" hidden="1"/>
  </cols>
  <sheetData>
    <row r="1" spans="1:1" ht="15.75" customHeight="1" x14ac:dyDescent="0.4">
      <c r="A1" s="683"/>
    </row>
    <row r="2" spans="1:1" ht="13.15" x14ac:dyDescent="0.4">
      <c r="A2" s="683"/>
    </row>
    <row r="3" spans="1:1" ht="13.15" x14ac:dyDescent="0.4">
      <c r="A3" s="683"/>
    </row>
    <row r="4" spans="1:1" ht="13.15" x14ac:dyDescent="0.4">
      <c r="A4" s="683"/>
    </row>
    <row r="5" spans="1:1" ht="13.15" x14ac:dyDescent="0.4">
      <c r="A5" s="683"/>
    </row>
    <row r="6" spans="1:1" ht="13.15" x14ac:dyDescent="0.4">
      <c r="A6" s="683"/>
    </row>
    <row r="7" spans="1:1" ht="13.15" x14ac:dyDescent="0.4">
      <c r="A7" s="683"/>
    </row>
    <row r="8" spans="1:1" ht="13.15" x14ac:dyDescent="0.4">
      <c r="A8" s="683"/>
    </row>
    <row r="9" spans="1:1" ht="13.15" x14ac:dyDescent="0.4">
      <c r="A9" s="683"/>
    </row>
    <row r="10" spans="1:1" ht="13.15" x14ac:dyDescent="0.4">
      <c r="A10" s="683"/>
    </row>
    <row r="11" spans="1:1" ht="55.15" x14ac:dyDescent="1.6">
      <c r="A11" s="685" t="s">
        <v>0</v>
      </c>
    </row>
    <row r="12" spans="1:1" ht="45" customHeight="1" x14ac:dyDescent="0.4">
      <c r="A12" s="698" t="s">
        <v>804</v>
      </c>
    </row>
    <row r="13" spans="1:1" ht="13.15" x14ac:dyDescent="0.4">
      <c r="A13" s="683"/>
    </row>
    <row r="14" spans="1:1" ht="13.9" x14ac:dyDescent="0.45">
      <c r="A14" s="702" t="s">
        <v>813</v>
      </c>
    </row>
    <row r="15" spans="1:1" ht="13.15" x14ac:dyDescent="0.4">
      <c r="A15" s="683"/>
    </row>
    <row r="16" spans="1:1" ht="13.15" x14ac:dyDescent="0.4">
      <c r="A16" s="683"/>
    </row>
    <row r="17" spans="1:1" ht="13.15" x14ac:dyDescent="0.4">
      <c r="A17" s="686"/>
    </row>
    <row r="18" spans="1:1" ht="13.15" x14ac:dyDescent="0.4">
      <c r="A18" s="686"/>
    </row>
    <row r="19" spans="1:1" ht="13.15" x14ac:dyDescent="0.4">
      <c r="A19" s="687"/>
    </row>
    <row r="20" spans="1:1" s="689" customFormat="1" ht="15" customHeight="1" x14ac:dyDescent="0.8">
      <c r="A20" s="688"/>
    </row>
    <row r="21" spans="1:1" ht="13.15" x14ac:dyDescent="0.4">
      <c r="A21" s="683"/>
    </row>
    <row r="22" spans="1:1" ht="13.15" x14ac:dyDescent="0.4">
      <c r="A22" s="683"/>
    </row>
    <row r="23" spans="1:1" ht="13.15" x14ac:dyDescent="0.4">
      <c r="A23" s="683"/>
    </row>
    <row r="24" spans="1:1" ht="13.15" x14ac:dyDescent="0.4">
      <c r="A24" s="683"/>
    </row>
    <row r="25" spans="1:1" ht="13.15" x14ac:dyDescent="0.4">
      <c r="A25" s="683"/>
    </row>
    <row r="26" spans="1:1" ht="13.15" x14ac:dyDescent="0.4">
      <c r="A26" s="683"/>
    </row>
    <row r="27" spans="1:1" ht="13.15" x14ac:dyDescent="0.4">
      <c r="A27" s="683"/>
    </row>
    <row r="28" spans="1:1" ht="13.15" x14ac:dyDescent="0.4">
      <c r="A28" s="683"/>
    </row>
    <row r="29" spans="1:1" ht="13.15" x14ac:dyDescent="0.4">
      <c r="A29" s="683"/>
    </row>
    <row r="30" spans="1:1" ht="13.15" x14ac:dyDescent="0.4">
      <c r="A30" s="683"/>
    </row>
    <row r="31" spans="1:1" ht="13.15" x14ac:dyDescent="0.4">
      <c r="A31" s="683"/>
    </row>
    <row r="32" spans="1:1" ht="13.15" x14ac:dyDescent="0.4">
      <c r="A32" s="683"/>
    </row>
    <row r="33" spans="1:1" ht="13.15" x14ac:dyDescent="0.4">
      <c r="A33" s="683"/>
    </row>
    <row r="34" spans="1:1" ht="13.15" x14ac:dyDescent="0.4">
      <c r="A34" s="683"/>
    </row>
    <row r="35" spans="1:1" ht="13.15" x14ac:dyDescent="0.4">
      <c r="A35" s="683"/>
    </row>
    <row r="36" spans="1:1" ht="13.15" x14ac:dyDescent="0.4">
      <c r="A36" s="683"/>
    </row>
    <row r="37" spans="1:1" ht="13.15" x14ac:dyDescent="0.4">
      <c r="A37" s="683"/>
    </row>
    <row r="38" spans="1:1" ht="13.15" x14ac:dyDescent="0.4">
      <c r="A38" s="683"/>
    </row>
    <row r="39" spans="1:1" ht="13.15" x14ac:dyDescent="0.4">
      <c r="A39" s="683"/>
    </row>
    <row r="40" spans="1:1" ht="13.15" x14ac:dyDescent="0.4">
      <c r="A40" s="683"/>
    </row>
    <row r="41" spans="1:1" ht="13.15" x14ac:dyDescent="0.4">
      <c r="A41" s="683"/>
    </row>
    <row r="42" spans="1:1" ht="13.15" x14ac:dyDescent="0.4">
      <c r="A42" s="683"/>
    </row>
    <row r="43" spans="1:1" ht="13.15" x14ac:dyDescent="0.4">
      <c r="A43" s="683"/>
    </row>
    <row r="44" spans="1:1" ht="13.15" x14ac:dyDescent="0.4">
      <c r="A44" s="683"/>
    </row>
    <row r="45" spans="1:1" s="691" customFormat="1" ht="10.5" x14ac:dyDescent="0.35">
      <c r="A45" s="690"/>
    </row>
  </sheetData>
  <printOptions horizontalCentered="1"/>
  <pageMargins left="0.7" right="0.7" top="0.75" bottom="0.75" header="0.3" footer="0.3"/>
  <pageSetup paperSize="9" scale="96" fitToHeight="0" orientation="portrait" r:id="rId1"/>
  <headerFooter>
    <oddHeader>&amp;C&amp;B&amp;"Arial"&amp;12&amp;Kff0000​‌For Official Use Only‌​</oddHeader>
    <oddFooter>&amp;LAustralian Prudential Regulation Authority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H36"/>
  <sheetViews>
    <sheetView showGridLines="0" workbookViewId="0"/>
  </sheetViews>
  <sheetFormatPr defaultColWidth="9.1328125" defaultRowHeight="12.75" customHeight="1" x14ac:dyDescent="0.35"/>
  <cols>
    <col min="1" max="1" width="48.265625" style="39" customWidth="1"/>
    <col min="2" max="7" width="15.265625" style="39" customWidth="1"/>
    <col min="8" max="16384" width="9.1328125" style="39"/>
  </cols>
  <sheetData>
    <row r="1" spans="1:8" ht="15.75" customHeight="1" x14ac:dyDescent="0.35"/>
    <row r="2" spans="1:8" ht="19.5" customHeight="1" x14ac:dyDescent="0.35">
      <c r="A2" s="715" t="s">
        <v>194</v>
      </c>
      <c r="B2" s="715"/>
      <c r="C2" s="715"/>
      <c r="D2" s="715"/>
      <c r="E2" s="715"/>
      <c r="F2" s="715"/>
      <c r="G2" s="715"/>
    </row>
    <row r="3" spans="1:8" ht="15.75" customHeight="1" x14ac:dyDescent="0.35">
      <c r="A3" s="724" t="s">
        <v>694</v>
      </c>
      <c r="B3" s="725"/>
      <c r="C3" s="725"/>
      <c r="D3" s="725"/>
      <c r="E3" s="725"/>
      <c r="F3" s="725"/>
      <c r="G3" s="725"/>
    </row>
    <row r="4" spans="1:8" ht="75" customHeight="1" x14ac:dyDescent="0.45">
      <c r="A4" s="60"/>
      <c r="B4" s="449" t="s">
        <v>143</v>
      </c>
      <c r="C4" s="449" t="s">
        <v>145</v>
      </c>
      <c r="D4" s="449" t="s">
        <v>146</v>
      </c>
      <c r="E4" s="449" t="s">
        <v>147</v>
      </c>
      <c r="F4" s="449" t="s">
        <v>148</v>
      </c>
      <c r="G4" s="449" t="s">
        <v>241</v>
      </c>
    </row>
    <row r="5" spans="1:8" ht="30" customHeight="1" x14ac:dyDescent="0.45">
      <c r="A5" s="194" t="s">
        <v>157</v>
      </c>
      <c r="B5" s="481"/>
      <c r="C5" s="481"/>
      <c r="D5" s="481"/>
      <c r="E5" s="481"/>
      <c r="F5" s="481"/>
      <c r="G5" s="481"/>
    </row>
    <row r="6" spans="1:8" ht="16.5" customHeight="1" x14ac:dyDescent="0.45">
      <c r="A6" s="50" t="s">
        <v>14</v>
      </c>
      <c r="B6" s="519">
        <v>24</v>
      </c>
      <c r="C6" s="520">
        <v>56</v>
      </c>
      <c r="D6" s="519">
        <v>294</v>
      </c>
      <c r="E6" s="520">
        <v>52.5</v>
      </c>
      <c r="F6" s="519">
        <v>178</v>
      </c>
      <c r="G6" s="519">
        <v>13</v>
      </c>
      <c r="H6" s="582"/>
    </row>
    <row r="7" spans="1:8" ht="16.5" customHeight="1" x14ac:dyDescent="0.45">
      <c r="A7" s="50" t="s">
        <v>15</v>
      </c>
      <c r="B7" s="519">
        <v>38</v>
      </c>
      <c r="C7" s="520">
        <v>631.4</v>
      </c>
      <c r="D7" s="519">
        <v>11617</v>
      </c>
      <c r="E7" s="520">
        <v>592.5</v>
      </c>
      <c r="F7" s="519">
        <v>51</v>
      </c>
      <c r="G7" s="519">
        <v>38</v>
      </c>
      <c r="H7" s="582"/>
    </row>
    <row r="8" spans="1:8" ht="16.5" customHeight="1" x14ac:dyDescent="0.45">
      <c r="A8" s="50" t="s">
        <v>16</v>
      </c>
      <c r="B8" s="519">
        <v>37</v>
      </c>
      <c r="C8" s="520">
        <v>604.20000000000005</v>
      </c>
      <c r="D8" s="519">
        <v>3537</v>
      </c>
      <c r="E8" s="520">
        <v>612.29999999999995</v>
      </c>
      <c r="F8" s="519">
        <v>173</v>
      </c>
      <c r="G8" s="519">
        <v>12</v>
      </c>
      <c r="H8" s="582"/>
    </row>
    <row r="9" spans="1:8" ht="16.5" customHeight="1" x14ac:dyDescent="0.45">
      <c r="A9" s="50" t="s">
        <v>17</v>
      </c>
      <c r="B9" s="519">
        <v>118</v>
      </c>
      <c r="C9" s="520">
        <v>622.5</v>
      </c>
      <c r="D9" s="519">
        <v>11398</v>
      </c>
      <c r="E9" s="520">
        <v>616.79999999999995</v>
      </c>
      <c r="F9" s="519">
        <v>54</v>
      </c>
      <c r="G9" s="519">
        <v>28</v>
      </c>
      <c r="H9" s="582"/>
    </row>
    <row r="10" spans="1:8" ht="16.5" customHeight="1" x14ac:dyDescent="0.45">
      <c r="A10" s="50" t="s">
        <v>268</v>
      </c>
      <c r="B10" s="519">
        <v>598176</v>
      </c>
      <c r="C10" s="520">
        <v>752</v>
      </c>
      <c r="D10" s="519">
        <v>1122</v>
      </c>
      <c r="E10" s="520">
        <v>724.2</v>
      </c>
      <c r="F10" s="519">
        <v>645</v>
      </c>
      <c r="G10" s="519"/>
      <c r="H10" s="582"/>
    </row>
    <row r="11" spans="1:8" s="41" customFormat="1" ht="16.5" customHeight="1" x14ac:dyDescent="0.45">
      <c r="A11" s="50" t="s">
        <v>4</v>
      </c>
      <c r="B11" s="519">
        <v>30</v>
      </c>
      <c r="C11" s="520">
        <v>157.6</v>
      </c>
      <c r="D11" s="519"/>
      <c r="E11" s="520"/>
      <c r="F11" s="519"/>
      <c r="G11" s="519"/>
      <c r="H11" s="582"/>
    </row>
    <row r="12" spans="1:8" ht="16.5" customHeight="1" x14ac:dyDescent="0.45">
      <c r="A12" s="130" t="s">
        <v>263</v>
      </c>
      <c r="B12" s="601"/>
      <c r="C12" s="520">
        <v>52.3</v>
      </c>
      <c r="D12" s="601"/>
      <c r="E12" s="601"/>
      <c r="F12" s="519"/>
      <c r="G12" s="519"/>
      <c r="H12" s="582"/>
    </row>
    <row r="13" spans="1:8" ht="16.5" customHeight="1" x14ac:dyDescent="0.45">
      <c r="A13" s="217" t="s">
        <v>436</v>
      </c>
      <c r="B13" s="521">
        <v>598423</v>
      </c>
      <c r="C13" s="522">
        <v>2718.4</v>
      </c>
      <c r="D13" s="521">
        <v>27968</v>
      </c>
      <c r="E13" s="522">
        <v>2598.1999999999998</v>
      </c>
      <c r="F13" s="521">
        <v>93</v>
      </c>
      <c r="G13" s="521">
        <v>91</v>
      </c>
      <c r="H13" s="582"/>
    </row>
    <row r="14" spans="1:8" ht="30" customHeight="1" x14ac:dyDescent="0.45">
      <c r="A14" s="47" t="s">
        <v>20</v>
      </c>
      <c r="B14" s="601"/>
      <c r="C14" s="522"/>
      <c r="D14" s="601"/>
      <c r="E14" s="601"/>
      <c r="F14" s="601"/>
      <c r="G14" s="601"/>
    </row>
    <row r="15" spans="1:8" ht="16.5" customHeight="1" x14ac:dyDescent="0.45">
      <c r="A15" s="50" t="s">
        <v>5</v>
      </c>
      <c r="B15" s="601"/>
      <c r="C15" s="522"/>
      <c r="D15" s="601"/>
      <c r="E15" s="601"/>
      <c r="F15" s="601"/>
      <c r="G15" s="601"/>
    </row>
    <row r="16" spans="1:8" ht="16.5" customHeight="1" x14ac:dyDescent="0.45">
      <c r="A16" s="63" t="s">
        <v>239</v>
      </c>
      <c r="B16" s="519">
        <v>131</v>
      </c>
      <c r="C16" s="520">
        <v>1436.7</v>
      </c>
      <c r="D16" s="519">
        <v>22251</v>
      </c>
      <c r="E16" s="520">
        <v>1382</v>
      </c>
      <c r="F16" s="519">
        <v>62</v>
      </c>
      <c r="G16" s="519">
        <v>67</v>
      </c>
      <c r="H16" s="582"/>
    </row>
    <row r="17" spans="1:8" ht="16.5" customHeight="1" x14ac:dyDescent="0.45">
      <c r="A17" s="63" t="s">
        <v>240</v>
      </c>
      <c r="B17" s="519">
        <v>57</v>
      </c>
      <c r="C17" s="520">
        <v>331.1</v>
      </c>
      <c r="D17" s="519">
        <v>1452</v>
      </c>
      <c r="E17" s="520">
        <v>318.8</v>
      </c>
      <c r="F17" s="519">
        <v>220</v>
      </c>
      <c r="G17" s="519">
        <v>24</v>
      </c>
      <c r="H17" s="582"/>
    </row>
    <row r="18" spans="1:8" ht="16.5" customHeight="1" x14ac:dyDescent="0.45">
      <c r="A18" s="63" t="s">
        <v>6</v>
      </c>
      <c r="B18" s="519">
        <v>8</v>
      </c>
      <c r="C18" s="520">
        <v>4</v>
      </c>
      <c r="D18" s="519">
        <v>2291</v>
      </c>
      <c r="E18" s="520">
        <v>4</v>
      </c>
      <c r="F18" s="519">
        <v>2</v>
      </c>
      <c r="G18" s="519"/>
      <c r="H18" s="582"/>
    </row>
    <row r="19" spans="1:8" ht="16.5" customHeight="1" x14ac:dyDescent="0.45">
      <c r="A19" s="63" t="s">
        <v>32</v>
      </c>
      <c r="B19" s="519">
        <v>2</v>
      </c>
      <c r="C19" s="520">
        <v>0</v>
      </c>
      <c r="D19" s="519">
        <v>3</v>
      </c>
      <c r="E19" s="520">
        <v>0</v>
      </c>
      <c r="F19" s="519">
        <v>9</v>
      </c>
      <c r="G19" s="519"/>
      <c r="H19" s="582"/>
    </row>
    <row r="20" spans="1:8" ht="16.5" customHeight="1" x14ac:dyDescent="0.45">
      <c r="A20" s="63" t="s">
        <v>7</v>
      </c>
      <c r="B20" s="519">
        <v>1951</v>
      </c>
      <c r="C20" s="520">
        <v>2.1</v>
      </c>
      <c r="D20" s="519">
        <v>4</v>
      </c>
      <c r="E20" s="520">
        <v>2.1</v>
      </c>
      <c r="F20" s="519">
        <v>601</v>
      </c>
      <c r="G20" s="519"/>
      <c r="H20" s="582"/>
    </row>
    <row r="21" spans="1:8" ht="16.5" customHeight="1" x14ac:dyDescent="0.45">
      <c r="A21" s="214" t="s">
        <v>285</v>
      </c>
      <c r="B21" s="519">
        <v>12</v>
      </c>
      <c r="C21" s="520">
        <v>0</v>
      </c>
      <c r="D21" s="519"/>
      <c r="E21" s="520"/>
      <c r="F21" s="519"/>
      <c r="G21" s="519"/>
    </row>
    <row r="22" spans="1:8" ht="16.5" customHeight="1" x14ac:dyDescent="0.45">
      <c r="A22" s="63" t="s">
        <v>4</v>
      </c>
      <c r="B22" s="519">
        <v>30</v>
      </c>
      <c r="C22" s="520">
        <v>157.6</v>
      </c>
      <c r="D22" s="521"/>
      <c r="E22" s="520"/>
      <c r="F22" s="519"/>
      <c r="G22" s="519"/>
    </row>
    <row r="23" spans="1:8" ht="16.5" customHeight="1" x14ac:dyDescent="0.45">
      <c r="A23" s="64" t="s">
        <v>269</v>
      </c>
      <c r="B23" s="521">
        <v>2179</v>
      </c>
      <c r="C23" s="522">
        <v>1774</v>
      </c>
      <c r="D23" s="521">
        <v>25999</v>
      </c>
      <c r="E23" s="522">
        <v>1707</v>
      </c>
      <c r="F23" s="521">
        <v>66</v>
      </c>
      <c r="G23" s="521">
        <v>91</v>
      </c>
      <c r="H23" s="582"/>
    </row>
    <row r="24" spans="1:8" ht="30" customHeight="1" x14ac:dyDescent="0.45">
      <c r="A24" s="50" t="s">
        <v>144</v>
      </c>
      <c r="B24" s="601"/>
      <c r="C24" s="522"/>
      <c r="D24" s="601"/>
      <c r="E24" s="601"/>
      <c r="F24" s="601"/>
      <c r="G24" s="601"/>
    </row>
    <row r="25" spans="1:8" ht="16.5" customHeight="1" x14ac:dyDescent="0.45">
      <c r="A25" s="65" t="s">
        <v>254</v>
      </c>
      <c r="B25" s="521">
        <v>596225</v>
      </c>
      <c r="C25" s="522">
        <v>749.9</v>
      </c>
      <c r="D25" s="521">
        <v>1119</v>
      </c>
      <c r="E25" s="521">
        <v>722.1</v>
      </c>
      <c r="F25" s="601">
        <v>645</v>
      </c>
      <c r="G25" s="601"/>
      <c r="H25" s="582"/>
    </row>
    <row r="26" spans="1:8" ht="30" customHeight="1" x14ac:dyDescent="0.45">
      <c r="A26" s="50" t="s">
        <v>155</v>
      </c>
      <c r="B26" s="521"/>
      <c r="C26" s="522"/>
      <c r="D26" s="521"/>
      <c r="E26" s="521"/>
      <c r="F26" s="521"/>
      <c r="G26" s="521"/>
    </row>
    <row r="27" spans="1:8" ht="16.5" customHeight="1" x14ac:dyDescent="0.45">
      <c r="A27" s="65" t="s">
        <v>156</v>
      </c>
      <c r="B27" s="523">
        <v>19</v>
      </c>
      <c r="C27" s="520">
        <v>142.19999999999999</v>
      </c>
      <c r="D27" s="519">
        <v>850</v>
      </c>
      <c r="E27" s="519">
        <v>169.2</v>
      </c>
      <c r="F27" s="519">
        <v>199</v>
      </c>
      <c r="G27" s="601"/>
      <c r="H27" s="582"/>
    </row>
    <row r="28" spans="1:8" ht="16.5" customHeight="1" x14ac:dyDescent="0.45">
      <c r="A28" s="65" t="s">
        <v>263</v>
      </c>
      <c r="B28" s="601"/>
      <c r="C28" s="520">
        <v>52.3</v>
      </c>
      <c r="D28" s="601"/>
      <c r="E28" s="601"/>
      <c r="F28" s="601"/>
      <c r="G28" s="601"/>
    </row>
    <row r="29" spans="1:8" ht="30" customHeight="1" x14ac:dyDescent="0.45">
      <c r="A29" s="217" t="s">
        <v>436</v>
      </c>
      <c r="B29" s="521">
        <v>598423</v>
      </c>
      <c r="C29" s="522">
        <v>2718.4</v>
      </c>
      <c r="D29" s="521">
        <v>27968</v>
      </c>
      <c r="E29" s="522">
        <v>2598.1999999999998</v>
      </c>
      <c r="F29" s="521">
        <v>93</v>
      </c>
      <c r="G29" s="521">
        <v>91</v>
      </c>
      <c r="H29" s="582"/>
    </row>
    <row r="30" spans="1:8" ht="6.75" customHeight="1" x14ac:dyDescent="0.45">
      <c r="A30" s="66"/>
      <c r="B30" s="66"/>
      <c r="C30" s="66"/>
      <c r="D30" s="66"/>
      <c r="E30" s="66"/>
      <c r="F30" s="66"/>
      <c r="G30" s="66"/>
    </row>
    <row r="31" spans="1:8" ht="9.75" customHeight="1" x14ac:dyDescent="0.35">
      <c r="A31" s="46"/>
      <c r="B31" s="46"/>
      <c r="C31" s="46"/>
      <c r="D31" s="46"/>
      <c r="E31" s="46"/>
      <c r="F31" s="46"/>
      <c r="G31" s="46"/>
    </row>
    <row r="32" spans="1:8" ht="16.5" customHeight="1" x14ac:dyDescent="0.35">
      <c r="A32" s="67" t="s">
        <v>522</v>
      </c>
      <c r="B32" s="46"/>
      <c r="C32" s="46"/>
      <c r="D32" s="46"/>
      <c r="E32" s="46"/>
      <c r="F32" s="46"/>
      <c r="G32" s="46"/>
    </row>
    <row r="33" spans="1:7" ht="16.5" customHeight="1" x14ac:dyDescent="0.35">
      <c r="A33" s="67" t="s">
        <v>270</v>
      </c>
      <c r="B33" s="46"/>
      <c r="C33" s="46"/>
      <c r="D33" s="46"/>
      <c r="E33" s="46"/>
      <c r="F33" s="46"/>
      <c r="G33" s="46"/>
    </row>
    <row r="34" spans="1:7" ht="12.75" customHeight="1" x14ac:dyDescent="0.45">
      <c r="A34" s="63"/>
      <c r="B34" s="46"/>
      <c r="C34" s="46"/>
      <c r="D34" s="46"/>
      <c r="E34" s="46"/>
      <c r="F34" s="46"/>
      <c r="G34" s="46"/>
    </row>
    <row r="35" spans="1:7" ht="12.75" customHeight="1" x14ac:dyDescent="0.45">
      <c r="A35" s="64"/>
      <c r="B35" s="46"/>
      <c r="C35" s="46"/>
      <c r="D35" s="46"/>
      <c r="E35" s="46"/>
      <c r="F35" s="46"/>
      <c r="G35" s="46"/>
    </row>
    <row r="36" spans="1:7" ht="12.75" customHeight="1" x14ac:dyDescent="0.45">
      <c r="A36" s="49"/>
    </row>
  </sheetData>
  <mergeCells count="2">
    <mergeCell ref="A2:G2"/>
    <mergeCell ref="A3:G3"/>
  </mergeCells>
  <pageMargins left="0.70866141732283472" right="0.70866141732283472" top="0.74803149606299213" bottom="0.74803149606299213" header="0.31496062992125984" footer="0.31496062992125984"/>
  <pageSetup paperSize="9" scale="63" fitToHeight="0" orientation="portrait" r:id="rId1"/>
  <headerFooter>
    <oddHeader>&amp;C&amp;B&amp;"Arial"&amp;12&amp;Kff0000​‌For Official Use Only‌​</oddHeader>
    <oddFooter>&amp;RPage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R37"/>
  <sheetViews>
    <sheetView showGridLines="0" workbookViewId="0"/>
  </sheetViews>
  <sheetFormatPr defaultColWidth="9.1328125" defaultRowHeight="12.75" customHeight="1" x14ac:dyDescent="0.35"/>
  <cols>
    <col min="1" max="1" width="60.73046875" style="39" customWidth="1"/>
    <col min="2" max="12" width="18.73046875" style="39" customWidth="1"/>
    <col min="13" max="13" width="18.73046875" style="41" customWidth="1"/>
    <col min="14" max="14" width="18.73046875" style="39" customWidth="1"/>
    <col min="15" max="15" width="18.73046875" style="41" customWidth="1"/>
    <col min="16" max="16" width="18.73046875" style="39" customWidth="1"/>
    <col min="17" max="16384" width="9.1328125" style="39"/>
  </cols>
  <sheetData>
    <row r="1" spans="1:18" ht="15.75" customHeight="1" x14ac:dyDescent="0.35"/>
    <row r="2" spans="1:18" ht="19.5" customHeight="1" x14ac:dyDescent="0.35">
      <c r="A2" s="715" t="s">
        <v>646</v>
      </c>
      <c r="B2" s="715"/>
      <c r="C2" s="715"/>
      <c r="D2" s="715"/>
      <c r="E2" s="715"/>
      <c r="F2" s="715"/>
      <c r="G2" s="715"/>
      <c r="H2" s="715"/>
      <c r="I2" s="715"/>
      <c r="J2" s="715"/>
      <c r="K2" s="715"/>
      <c r="L2" s="715"/>
      <c r="M2" s="715"/>
      <c r="N2" s="715"/>
      <c r="O2" s="715"/>
      <c r="P2" s="715"/>
    </row>
    <row r="3" spans="1:18" ht="15.75" customHeight="1" x14ac:dyDescent="0.35">
      <c r="A3" s="725"/>
      <c r="B3" s="725"/>
      <c r="C3" s="725"/>
      <c r="D3" s="725"/>
      <c r="E3" s="725"/>
      <c r="F3" s="725"/>
      <c r="G3" s="725"/>
      <c r="H3" s="725"/>
      <c r="I3" s="725"/>
      <c r="J3" s="725"/>
      <c r="K3" s="725"/>
      <c r="L3" s="725"/>
      <c r="M3" s="725"/>
      <c r="N3" s="725"/>
      <c r="O3" s="725"/>
      <c r="P3" s="725"/>
    </row>
    <row r="4" spans="1:18" s="46" customFormat="1" ht="30" customHeight="1" x14ac:dyDescent="0.35">
      <c r="B4" s="421" t="s">
        <v>533</v>
      </c>
      <c r="C4" s="421" t="s">
        <v>534</v>
      </c>
      <c r="D4" s="421" t="s">
        <v>535</v>
      </c>
      <c r="E4" s="421" t="s">
        <v>536</v>
      </c>
      <c r="F4" s="421" t="s">
        <v>537</v>
      </c>
      <c r="G4" s="421" t="s">
        <v>538</v>
      </c>
      <c r="H4" s="421" t="s">
        <v>539</v>
      </c>
      <c r="I4" s="421" t="s">
        <v>540</v>
      </c>
      <c r="J4" s="421" t="s">
        <v>541</v>
      </c>
      <c r="K4" s="421" t="s">
        <v>542</v>
      </c>
      <c r="L4" s="45" t="s">
        <v>358</v>
      </c>
      <c r="M4" s="555" t="s">
        <v>359</v>
      </c>
      <c r="N4" s="555" t="s">
        <v>577</v>
      </c>
      <c r="O4" s="567" t="s">
        <v>688</v>
      </c>
      <c r="P4" s="567" t="s">
        <v>689</v>
      </c>
    </row>
    <row r="5" spans="1:18" s="46" customFormat="1" ht="30" customHeight="1" x14ac:dyDescent="0.45">
      <c r="A5" s="47" t="s">
        <v>157</v>
      </c>
      <c r="B5" s="270"/>
      <c r="C5" s="270"/>
      <c r="D5" s="270"/>
      <c r="E5" s="270"/>
      <c r="F5" s="270"/>
      <c r="G5" s="270"/>
      <c r="H5" s="270"/>
      <c r="I5" s="270"/>
      <c r="J5" s="270"/>
      <c r="K5" s="270"/>
      <c r="L5" s="270"/>
      <c r="M5" s="270"/>
      <c r="N5" s="270"/>
      <c r="O5" s="270"/>
      <c r="P5" s="270"/>
      <c r="R5" s="39"/>
    </row>
    <row r="6" spans="1:18" s="46" customFormat="1" ht="16.5" customHeight="1" x14ac:dyDescent="0.45">
      <c r="A6" s="50" t="s">
        <v>14</v>
      </c>
      <c r="B6" s="278">
        <v>1088</v>
      </c>
      <c r="C6" s="278">
        <v>693</v>
      </c>
      <c r="D6" s="278">
        <v>294</v>
      </c>
      <c r="E6" s="278">
        <v>212</v>
      </c>
      <c r="F6" s="278">
        <v>143</v>
      </c>
      <c r="G6" s="278">
        <v>106</v>
      </c>
      <c r="H6" s="278">
        <v>85</v>
      </c>
      <c r="I6" s="278">
        <v>71</v>
      </c>
      <c r="J6" s="278">
        <v>64</v>
      </c>
      <c r="K6" s="278">
        <v>50</v>
      </c>
      <c r="L6" s="278">
        <v>42</v>
      </c>
      <c r="M6" s="278">
        <v>34</v>
      </c>
      <c r="N6" s="278">
        <v>29</v>
      </c>
      <c r="O6" s="278">
        <v>26</v>
      </c>
      <c r="P6" s="278">
        <v>24</v>
      </c>
    </row>
    <row r="7" spans="1:18" s="46" customFormat="1" ht="16.5" customHeight="1" x14ac:dyDescent="0.45">
      <c r="A7" s="50" t="s">
        <v>15</v>
      </c>
      <c r="B7" s="278">
        <v>75</v>
      </c>
      <c r="C7" s="278">
        <v>75</v>
      </c>
      <c r="D7" s="278">
        <v>68</v>
      </c>
      <c r="E7" s="278">
        <v>66</v>
      </c>
      <c r="F7" s="278">
        <v>62</v>
      </c>
      <c r="G7" s="278">
        <v>59</v>
      </c>
      <c r="H7" s="278">
        <v>58</v>
      </c>
      <c r="I7" s="278">
        <v>53</v>
      </c>
      <c r="J7" s="278">
        <v>51</v>
      </c>
      <c r="K7" s="278">
        <v>46</v>
      </c>
      <c r="L7" s="278">
        <v>43</v>
      </c>
      <c r="M7" s="278">
        <v>42</v>
      </c>
      <c r="N7" s="278">
        <v>41</v>
      </c>
      <c r="O7" s="278">
        <v>40</v>
      </c>
      <c r="P7" s="278">
        <v>38</v>
      </c>
    </row>
    <row r="8" spans="1:18" s="46" customFormat="1" ht="16.5" customHeight="1" x14ac:dyDescent="0.45">
      <c r="A8" s="50" t="s">
        <v>16</v>
      </c>
      <c r="B8" s="278">
        <v>44</v>
      </c>
      <c r="C8" s="278">
        <v>50</v>
      </c>
      <c r="D8" s="278">
        <v>44</v>
      </c>
      <c r="E8" s="278">
        <v>42</v>
      </c>
      <c r="F8" s="278">
        <v>42</v>
      </c>
      <c r="G8" s="278">
        <v>42</v>
      </c>
      <c r="H8" s="278">
        <v>41</v>
      </c>
      <c r="I8" s="278">
        <v>41</v>
      </c>
      <c r="J8" s="278">
        <v>40</v>
      </c>
      <c r="K8" s="278">
        <v>40</v>
      </c>
      <c r="L8" s="278">
        <v>38</v>
      </c>
      <c r="M8" s="278">
        <v>38</v>
      </c>
      <c r="N8" s="278">
        <v>38</v>
      </c>
      <c r="O8" s="278">
        <v>37</v>
      </c>
      <c r="P8" s="278">
        <v>37</v>
      </c>
    </row>
    <row r="9" spans="1:18" s="46" customFormat="1" ht="16.5" customHeight="1" x14ac:dyDescent="0.45">
      <c r="A9" s="50" t="s">
        <v>17</v>
      </c>
      <c r="B9" s="278">
        <v>313</v>
      </c>
      <c r="C9" s="278">
        <v>259</v>
      </c>
      <c r="D9" s="278">
        <v>251</v>
      </c>
      <c r="E9" s="278">
        <v>249</v>
      </c>
      <c r="F9" s="278">
        <v>239</v>
      </c>
      <c r="G9" s="278">
        <v>227</v>
      </c>
      <c r="H9" s="278">
        <v>203</v>
      </c>
      <c r="I9" s="278">
        <v>190</v>
      </c>
      <c r="J9" s="278">
        <v>179</v>
      </c>
      <c r="K9" s="278">
        <v>163</v>
      </c>
      <c r="L9" s="278">
        <v>145</v>
      </c>
      <c r="M9" s="278">
        <v>141</v>
      </c>
      <c r="N9" s="278">
        <v>133</v>
      </c>
      <c r="O9" s="278">
        <v>120</v>
      </c>
      <c r="P9" s="278">
        <v>118</v>
      </c>
    </row>
    <row r="10" spans="1:18" s="46" customFormat="1" ht="16.5" customHeight="1" x14ac:dyDescent="0.45">
      <c r="A10" s="50" t="s">
        <v>268</v>
      </c>
      <c r="B10" s="278">
        <v>278876</v>
      </c>
      <c r="C10" s="278">
        <v>296223</v>
      </c>
      <c r="D10" s="278">
        <v>315382</v>
      </c>
      <c r="E10" s="278">
        <v>355475</v>
      </c>
      <c r="F10" s="278">
        <v>380177</v>
      </c>
      <c r="G10" s="278">
        <v>403274</v>
      </c>
      <c r="H10" s="278">
        <v>417642</v>
      </c>
      <c r="I10" s="278">
        <v>443071</v>
      </c>
      <c r="J10" s="278">
        <v>475704</v>
      </c>
      <c r="K10" s="278">
        <v>503612</v>
      </c>
      <c r="L10" s="278">
        <v>524181</v>
      </c>
      <c r="M10" s="278">
        <v>544862</v>
      </c>
      <c r="N10" s="278">
        <v>565590</v>
      </c>
      <c r="O10" s="278">
        <v>583683</v>
      </c>
      <c r="P10" s="278">
        <v>598176</v>
      </c>
    </row>
    <row r="11" spans="1:18" s="46" customFormat="1" ht="16.5" customHeight="1" x14ac:dyDescent="0.45">
      <c r="A11" s="130" t="s">
        <v>656</v>
      </c>
      <c r="B11" s="278">
        <v>130</v>
      </c>
      <c r="C11" s="278">
        <v>126</v>
      </c>
      <c r="D11" s="278">
        <v>108</v>
      </c>
      <c r="E11" s="278">
        <v>89</v>
      </c>
      <c r="F11" s="278">
        <v>80</v>
      </c>
      <c r="G11" s="278">
        <v>79</v>
      </c>
      <c r="H11" s="278">
        <v>77</v>
      </c>
      <c r="I11" s="278">
        <v>67</v>
      </c>
      <c r="J11" s="278">
        <v>60</v>
      </c>
      <c r="K11" s="278">
        <v>53</v>
      </c>
      <c r="L11" s="278">
        <v>50</v>
      </c>
      <c r="M11" s="278">
        <v>48</v>
      </c>
      <c r="N11" s="278">
        <v>44</v>
      </c>
      <c r="O11" s="278">
        <v>38</v>
      </c>
      <c r="P11" s="278">
        <v>30</v>
      </c>
    </row>
    <row r="12" spans="1:18" s="46" customFormat="1" ht="16.5" customHeight="1" x14ac:dyDescent="0.45">
      <c r="A12" s="62" t="s">
        <v>436</v>
      </c>
      <c r="B12" s="279">
        <v>280527</v>
      </c>
      <c r="C12" s="279">
        <v>297427</v>
      </c>
      <c r="D12" s="279">
        <v>316148</v>
      </c>
      <c r="E12" s="279">
        <v>356134</v>
      </c>
      <c r="F12" s="279">
        <v>380743</v>
      </c>
      <c r="G12" s="279">
        <v>403787</v>
      </c>
      <c r="H12" s="279">
        <v>418106</v>
      </c>
      <c r="I12" s="279">
        <v>443493</v>
      </c>
      <c r="J12" s="279">
        <v>476098</v>
      </c>
      <c r="K12" s="279">
        <v>503964</v>
      </c>
      <c r="L12" s="279">
        <v>524499</v>
      </c>
      <c r="M12" s="279">
        <v>545165</v>
      </c>
      <c r="N12" s="279">
        <v>565875</v>
      </c>
      <c r="O12" s="279">
        <v>583944</v>
      </c>
      <c r="P12" s="279">
        <v>598423</v>
      </c>
    </row>
    <row r="13" spans="1:18" s="46" customFormat="1" ht="30" customHeight="1" x14ac:dyDescent="0.45">
      <c r="A13" s="47" t="s">
        <v>20</v>
      </c>
      <c r="B13" s="278"/>
      <c r="C13" s="278"/>
      <c r="D13" s="278"/>
      <c r="E13" s="278"/>
      <c r="F13" s="278"/>
      <c r="G13" s="278"/>
      <c r="H13" s="278"/>
      <c r="I13" s="278"/>
      <c r="J13" s="278"/>
      <c r="K13" s="278"/>
      <c r="L13" s="278"/>
      <c r="M13" s="278"/>
      <c r="N13" s="278"/>
      <c r="O13" s="278"/>
      <c r="P13" s="278"/>
    </row>
    <row r="14" spans="1:18" s="46" customFormat="1" ht="16.5" customHeight="1" x14ac:dyDescent="0.45">
      <c r="A14" s="50" t="s">
        <v>5</v>
      </c>
      <c r="B14" s="278"/>
      <c r="C14" s="278"/>
      <c r="D14" s="278"/>
      <c r="E14" s="278"/>
      <c r="F14" s="278"/>
      <c r="G14" s="278"/>
      <c r="H14" s="278"/>
      <c r="I14" s="278"/>
      <c r="J14" s="278"/>
      <c r="K14" s="278"/>
      <c r="L14" s="278"/>
      <c r="M14" s="278"/>
      <c r="N14" s="278"/>
      <c r="O14" s="278"/>
      <c r="P14" s="278"/>
    </row>
    <row r="15" spans="1:18" s="46" customFormat="1" ht="16.5" customHeight="1" x14ac:dyDescent="0.45">
      <c r="A15" s="63" t="s">
        <v>360</v>
      </c>
      <c r="B15" s="278">
        <v>265</v>
      </c>
      <c r="C15" s="278">
        <v>235</v>
      </c>
      <c r="D15" s="278">
        <v>201</v>
      </c>
      <c r="E15" s="278">
        <v>211</v>
      </c>
      <c r="F15" s="278">
        <v>203</v>
      </c>
      <c r="G15" s="278">
        <v>194</v>
      </c>
      <c r="H15" s="278">
        <v>176</v>
      </c>
      <c r="I15" s="278">
        <v>170</v>
      </c>
      <c r="J15" s="278">
        <v>163</v>
      </c>
      <c r="K15" s="278">
        <v>154</v>
      </c>
      <c r="L15" s="278">
        <v>148</v>
      </c>
      <c r="M15" s="278">
        <v>143</v>
      </c>
      <c r="N15" s="278">
        <v>139</v>
      </c>
      <c r="O15" s="278">
        <v>132</v>
      </c>
      <c r="P15" s="278">
        <v>131</v>
      </c>
    </row>
    <row r="16" spans="1:18" s="46" customFormat="1" ht="16.5" customHeight="1" x14ac:dyDescent="0.45">
      <c r="A16" s="63" t="s">
        <v>240</v>
      </c>
      <c r="B16" s="278">
        <v>1191</v>
      </c>
      <c r="C16" s="278">
        <v>793</v>
      </c>
      <c r="D16" s="278">
        <v>412</v>
      </c>
      <c r="E16" s="278">
        <v>316</v>
      </c>
      <c r="F16" s="278">
        <v>243</v>
      </c>
      <c r="G16" s="278">
        <v>200</v>
      </c>
      <c r="H16" s="278">
        <v>172</v>
      </c>
      <c r="I16" s="278">
        <v>147</v>
      </c>
      <c r="J16" s="278">
        <v>133</v>
      </c>
      <c r="K16" s="278">
        <v>109</v>
      </c>
      <c r="L16" s="278">
        <v>90</v>
      </c>
      <c r="M16" s="278">
        <v>82</v>
      </c>
      <c r="N16" s="278">
        <v>72</v>
      </c>
      <c r="O16" s="278">
        <v>62</v>
      </c>
      <c r="P16" s="278">
        <v>57</v>
      </c>
    </row>
    <row r="17" spans="1:16" s="46" customFormat="1" ht="16.5" customHeight="1" x14ac:dyDescent="0.45">
      <c r="A17" s="63" t="s">
        <v>6</v>
      </c>
      <c r="B17" s="278">
        <v>15</v>
      </c>
      <c r="C17" s="278">
        <v>15</v>
      </c>
      <c r="D17" s="278">
        <v>16</v>
      </c>
      <c r="E17" s="278">
        <v>16</v>
      </c>
      <c r="F17" s="278">
        <v>16</v>
      </c>
      <c r="G17" s="278">
        <v>16</v>
      </c>
      <c r="H17" s="278">
        <v>16</v>
      </c>
      <c r="I17" s="278">
        <v>16</v>
      </c>
      <c r="J17" s="278">
        <v>16</v>
      </c>
      <c r="K17" s="278">
        <v>13</v>
      </c>
      <c r="L17" s="278">
        <v>8</v>
      </c>
      <c r="M17" s="278">
        <v>8</v>
      </c>
      <c r="N17" s="278">
        <v>8</v>
      </c>
      <c r="O17" s="278">
        <v>8</v>
      </c>
      <c r="P17" s="278">
        <v>8</v>
      </c>
    </row>
    <row r="18" spans="1:16" s="46" customFormat="1" ht="16.5" customHeight="1" x14ac:dyDescent="0.45">
      <c r="A18" s="63" t="s">
        <v>32</v>
      </c>
      <c r="B18" s="278">
        <v>33</v>
      </c>
      <c r="C18" s="278">
        <v>12</v>
      </c>
      <c r="D18" s="278">
        <v>9</v>
      </c>
      <c r="E18" s="278">
        <v>7</v>
      </c>
      <c r="F18" s="278">
        <v>4</v>
      </c>
      <c r="G18" s="278">
        <v>4</v>
      </c>
      <c r="H18" s="278">
        <v>4</v>
      </c>
      <c r="I18" s="278">
        <v>3</v>
      </c>
      <c r="J18" s="278">
        <v>3</v>
      </c>
      <c r="K18" s="278">
        <v>3</v>
      </c>
      <c r="L18" s="278">
        <v>3</v>
      </c>
      <c r="M18" s="278">
        <v>3</v>
      </c>
      <c r="N18" s="278">
        <v>3</v>
      </c>
      <c r="O18" s="278">
        <v>2</v>
      </c>
      <c r="P18" s="278">
        <v>2</v>
      </c>
    </row>
    <row r="19" spans="1:16" s="46" customFormat="1" ht="16.5" customHeight="1" x14ac:dyDescent="0.45">
      <c r="A19" s="63" t="s">
        <v>7</v>
      </c>
      <c r="B19" s="278">
        <v>7361</v>
      </c>
      <c r="C19" s="278">
        <v>6711</v>
      </c>
      <c r="D19" s="278">
        <v>6294</v>
      </c>
      <c r="E19" s="278">
        <v>5333</v>
      </c>
      <c r="F19" s="278">
        <v>4600</v>
      </c>
      <c r="G19" s="278">
        <v>3993</v>
      </c>
      <c r="H19" s="278">
        <v>3608</v>
      </c>
      <c r="I19" s="278">
        <v>3285</v>
      </c>
      <c r="J19" s="278">
        <v>2934</v>
      </c>
      <c r="K19" s="278">
        <v>2689</v>
      </c>
      <c r="L19" s="278">
        <v>2450</v>
      </c>
      <c r="M19" s="278">
        <v>2234</v>
      </c>
      <c r="N19" s="278">
        <v>2055</v>
      </c>
      <c r="O19" s="278">
        <v>1963</v>
      </c>
      <c r="P19" s="278">
        <v>1951</v>
      </c>
    </row>
    <row r="20" spans="1:16" s="46" customFormat="1" ht="16.5" customHeight="1" x14ac:dyDescent="0.45">
      <c r="A20" s="214" t="s">
        <v>285</v>
      </c>
      <c r="B20" s="278">
        <v>202</v>
      </c>
      <c r="C20" s="278">
        <v>178</v>
      </c>
      <c r="D20" s="278">
        <v>153</v>
      </c>
      <c r="E20" s="278">
        <v>139</v>
      </c>
      <c r="F20" s="278">
        <v>118</v>
      </c>
      <c r="G20" s="278">
        <v>105</v>
      </c>
      <c r="H20" s="278">
        <v>92</v>
      </c>
      <c r="I20" s="278">
        <v>75</v>
      </c>
      <c r="J20" s="278">
        <v>61</v>
      </c>
      <c r="K20" s="278">
        <v>54</v>
      </c>
      <c r="L20" s="278">
        <v>45</v>
      </c>
      <c r="M20" s="278">
        <v>37</v>
      </c>
      <c r="N20" s="278">
        <v>31</v>
      </c>
      <c r="O20" s="278">
        <v>12</v>
      </c>
      <c r="P20" s="278">
        <v>12</v>
      </c>
    </row>
    <row r="21" spans="1:16" s="46" customFormat="1" ht="16.5" customHeight="1" x14ac:dyDescent="0.45">
      <c r="A21" s="63" t="s">
        <v>4</v>
      </c>
      <c r="B21" s="278">
        <v>130</v>
      </c>
      <c r="C21" s="278">
        <v>126</v>
      </c>
      <c r="D21" s="278">
        <v>108</v>
      </c>
      <c r="E21" s="278">
        <v>89</v>
      </c>
      <c r="F21" s="278">
        <v>80</v>
      </c>
      <c r="G21" s="278">
        <v>79</v>
      </c>
      <c r="H21" s="278">
        <v>77</v>
      </c>
      <c r="I21" s="278">
        <v>67</v>
      </c>
      <c r="J21" s="278">
        <v>60</v>
      </c>
      <c r="K21" s="278">
        <v>53</v>
      </c>
      <c r="L21" s="278">
        <v>50</v>
      </c>
      <c r="M21" s="278">
        <v>48</v>
      </c>
      <c r="N21" s="278">
        <v>44</v>
      </c>
      <c r="O21" s="278">
        <v>38</v>
      </c>
      <c r="P21" s="278">
        <v>30</v>
      </c>
    </row>
    <row r="22" spans="1:16" s="46" customFormat="1" ht="16.5" customHeight="1" x14ac:dyDescent="0.45">
      <c r="A22" s="64" t="s">
        <v>432</v>
      </c>
      <c r="B22" s="279">
        <v>8995</v>
      </c>
      <c r="C22" s="279">
        <v>7892</v>
      </c>
      <c r="D22" s="279">
        <v>7040</v>
      </c>
      <c r="E22" s="279">
        <v>5972</v>
      </c>
      <c r="F22" s="279">
        <v>5146</v>
      </c>
      <c r="G22" s="279">
        <v>4486</v>
      </c>
      <c r="H22" s="279">
        <v>4053</v>
      </c>
      <c r="I22" s="279">
        <v>3688</v>
      </c>
      <c r="J22" s="279">
        <v>3309</v>
      </c>
      <c r="K22" s="279">
        <v>3021</v>
      </c>
      <c r="L22" s="279">
        <v>2749</v>
      </c>
      <c r="M22" s="279">
        <v>2518</v>
      </c>
      <c r="N22" s="279">
        <v>2321</v>
      </c>
      <c r="O22" s="279">
        <v>2205</v>
      </c>
      <c r="P22" s="279">
        <v>2179</v>
      </c>
    </row>
    <row r="23" spans="1:16" s="46" customFormat="1" ht="30" customHeight="1" x14ac:dyDescent="0.45">
      <c r="A23" s="50" t="s">
        <v>144</v>
      </c>
      <c r="B23" s="280"/>
      <c r="C23" s="280"/>
      <c r="D23" s="280"/>
      <c r="E23" s="280"/>
      <c r="F23" s="280"/>
      <c r="G23" s="280"/>
      <c r="H23" s="280"/>
      <c r="I23" s="280"/>
      <c r="J23" s="280"/>
      <c r="K23" s="280"/>
      <c r="L23" s="280"/>
      <c r="M23" s="280"/>
      <c r="N23" s="280"/>
      <c r="O23" s="280"/>
      <c r="P23" s="280"/>
    </row>
    <row r="24" spans="1:16" s="46" customFormat="1" ht="16.5" customHeight="1" x14ac:dyDescent="0.45">
      <c r="A24" s="65" t="s">
        <v>254</v>
      </c>
      <c r="B24" s="278">
        <v>271515</v>
      </c>
      <c r="C24" s="278">
        <v>289512</v>
      </c>
      <c r="D24" s="278">
        <v>309088</v>
      </c>
      <c r="E24" s="278">
        <v>350142</v>
      </c>
      <c r="F24" s="278">
        <v>375577</v>
      </c>
      <c r="G24" s="278">
        <v>399281</v>
      </c>
      <c r="H24" s="278">
        <v>414034</v>
      </c>
      <c r="I24" s="278">
        <v>439786</v>
      </c>
      <c r="J24" s="278">
        <v>472770</v>
      </c>
      <c r="K24" s="278">
        <v>500923</v>
      </c>
      <c r="L24" s="278">
        <v>521731</v>
      </c>
      <c r="M24" s="278">
        <v>542628</v>
      </c>
      <c r="N24" s="278">
        <v>563535</v>
      </c>
      <c r="O24" s="278">
        <v>581720</v>
      </c>
      <c r="P24" s="278">
        <v>596225</v>
      </c>
    </row>
    <row r="25" spans="1:16" s="46" customFormat="1" ht="30" customHeight="1" x14ac:dyDescent="0.45">
      <c r="A25" s="50" t="s">
        <v>155</v>
      </c>
      <c r="B25" s="280"/>
      <c r="C25" s="280"/>
      <c r="D25" s="280"/>
      <c r="E25" s="280"/>
      <c r="F25" s="280"/>
      <c r="G25" s="280"/>
      <c r="H25" s="280"/>
      <c r="I25" s="280"/>
      <c r="J25" s="280"/>
      <c r="K25" s="280"/>
      <c r="L25" s="280"/>
      <c r="M25" s="280"/>
      <c r="N25" s="280"/>
      <c r="O25" s="280"/>
      <c r="P25" s="280"/>
    </row>
    <row r="26" spans="1:16" s="46" customFormat="1" ht="16.5" customHeight="1" x14ac:dyDescent="0.45">
      <c r="A26" s="65" t="s">
        <v>156</v>
      </c>
      <c r="B26" s="278">
        <v>17</v>
      </c>
      <c r="C26" s="278">
        <v>23</v>
      </c>
      <c r="D26" s="278">
        <v>20</v>
      </c>
      <c r="E26" s="278">
        <v>20</v>
      </c>
      <c r="F26" s="278">
        <v>20</v>
      </c>
      <c r="G26" s="278">
        <v>20</v>
      </c>
      <c r="H26" s="278">
        <v>19</v>
      </c>
      <c r="I26" s="278">
        <v>19</v>
      </c>
      <c r="J26" s="278">
        <v>19</v>
      </c>
      <c r="K26" s="278">
        <v>20</v>
      </c>
      <c r="L26" s="278">
        <v>19</v>
      </c>
      <c r="M26" s="278">
        <v>19</v>
      </c>
      <c r="N26" s="278">
        <v>19</v>
      </c>
      <c r="O26" s="278">
        <v>19</v>
      </c>
      <c r="P26" s="278">
        <v>19</v>
      </c>
    </row>
    <row r="27" spans="1:16" s="46" customFormat="1" ht="30" customHeight="1" x14ac:dyDescent="0.45">
      <c r="A27" s="62" t="s">
        <v>18</v>
      </c>
      <c r="B27" s="279">
        <v>280527</v>
      </c>
      <c r="C27" s="279">
        <v>297427</v>
      </c>
      <c r="D27" s="279">
        <v>316148</v>
      </c>
      <c r="E27" s="279">
        <v>356134</v>
      </c>
      <c r="F27" s="279">
        <v>380743</v>
      </c>
      <c r="G27" s="279">
        <v>403787</v>
      </c>
      <c r="H27" s="279">
        <v>418106</v>
      </c>
      <c r="I27" s="279">
        <v>443493</v>
      </c>
      <c r="J27" s="279">
        <v>476098</v>
      </c>
      <c r="K27" s="279">
        <v>503964</v>
      </c>
      <c r="L27" s="279">
        <v>524499</v>
      </c>
      <c r="M27" s="279">
        <v>545165</v>
      </c>
      <c r="N27" s="279">
        <v>565875</v>
      </c>
      <c r="O27" s="279">
        <v>583944</v>
      </c>
      <c r="P27" s="279">
        <v>598423</v>
      </c>
    </row>
    <row r="28" spans="1:16" s="46" customFormat="1" ht="30" customHeight="1" x14ac:dyDescent="0.45">
      <c r="A28" s="271" t="s">
        <v>362</v>
      </c>
      <c r="B28" s="279"/>
      <c r="C28" s="279"/>
      <c r="D28" s="279"/>
      <c r="E28" s="279"/>
      <c r="F28" s="279"/>
      <c r="G28" s="279"/>
      <c r="H28" s="279"/>
      <c r="I28" s="279"/>
      <c r="J28" s="279"/>
      <c r="K28" s="279"/>
      <c r="L28" s="279"/>
      <c r="M28" s="279"/>
      <c r="N28" s="279"/>
      <c r="O28" s="279"/>
      <c r="P28" s="279"/>
    </row>
    <row r="29" spans="1:16" s="46" customFormat="1" ht="16.5" customHeight="1" x14ac:dyDescent="0.45">
      <c r="A29" s="50" t="s">
        <v>14</v>
      </c>
      <c r="B29" s="278"/>
      <c r="C29" s="278"/>
      <c r="D29" s="278"/>
      <c r="E29" s="278"/>
      <c r="F29" s="278"/>
      <c r="G29" s="278"/>
      <c r="H29" s="278"/>
      <c r="I29" s="278"/>
      <c r="J29" s="278"/>
      <c r="K29" s="278"/>
      <c r="L29" s="455">
        <v>17</v>
      </c>
      <c r="M29" s="455">
        <v>16</v>
      </c>
      <c r="N29" s="455">
        <v>15</v>
      </c>
      <c r="O29" s="455">
        <v>15</v>
      </c>
      <c r="P29" s="455">
        <v>13</v>
      </c>
    </row>
    <row r="30" spans="1:16" s="46" customFormat="1" ht="16.5" customHeight="1" x14ac:dyDescent="0.45">
      <c r="A30" s="50" t="s">
        <v>15</v>
      </c>
      <c r="B30" s="278"/>
      <c r="C30" s="278"/>
      <c r="D30" s="278"/>
      <c r="E30" s="278"/>
      <c r="F30" s="278"/>
      <c r="G30" s="278"/>
      <c r="H30" s="278"/>
      <c r="I30" s="278"/>
      <c r="J30" s="278"/>
      <c r="K30" s="278"/>
      <c r="L30" s="455">
        <v>42</v>
      </c>
      <c r="M30" s="455">
        <v>42</v>
      </c>
      <c r="N30" s="455">
        <v>41</v>
      </c>
      <c r="O30" s="455">
        <v>40</v>
      </c>
      <c r="P30" s="455">
        <v>38</v>
      </c>
    </row>
    <row r="31" spans="1:16" s="46" customFormat="1" ht="16.5" customHeight="1" x14ac:dyDescent="0.45">
      <c r="A31" s="50" t="s">
        <v>16</v>
      </c>
      <c r="B31" s="278"/>
      <c r="C31" s="278"/>
      <c r="D31" s="278"/>
      <c r="E31" s="278"/>
      <c r="F31" s="278"/>
      <c r="G31" s="278"/>
      <c r="H31" s="278"/>
      <c r="I31" s="278"/>
      <c r="J31" s="278"/>
      <c r="K31" s="278"/>
      <c r="L31" s="455">
        <v>10</v>
      </c>
      <c r="M31" s="455">
        <v>10</v>
      </c>
      <c r="N31" s="455">
        <v>11</v>
      </c>
      <c r="O31" s="455">
        <v>12</v>
      </c>
      <c r="P31" s="455">
        <v>12</v>
      </c>
    </row>
    <row r="32" spans="1:16" s="46" customFormat="1" ht="16.5" customHeight="1" x14ac:dyDescent="0.45">
      <c r="A32" s="50" t="s">
        <v>17</v>
      </c>
      <c r="B32" s="278"/>
      <c r="C32" s="278"/>
      <c r="D32" s="278"/>
      <c r="E32" s="278"/>
      <c r="F32" s="278"/>
      <c r="G32" s="278"/>
      <c r="H32" s="278"/>
      <c r="I32" s="278"/>
      <c r="J32" s="278"/>
      <c r="K32" s="278"/>
      <c r="L32" s="455">
        <v>34</v>
      </c>
      <c r="M32" s="455">
        <v>35</v>
      </c>
      <c r="N32" s="455">
        <v>34</v>
      </c>
      <c r="O32" s="455">
        <v>28</v>
      </c>
      <c r="P32" s="455">
        <v>28</v>
      </c>
    </row>
    <row r="33" spans="1:16" s="46" customFormat="1" ht="16.5" customHeight="1" x14ac:dyDescent="0.45">
      <c r="A33" s="62" t="s">
        <v>436</v>
      </c>
      <c r="B33" s="279"/>
      <c r="C33" s="279"/>
      <c r="D33" s="279"/>
      <c r="E33" s="279"/>
      <c r="F33" s="279"/>
      <c r="G33" s="279"/>
      <c r="H33" s="279"/>
      <c r="I33" s="279"/>
      <c r="J33" s="279"/>
      <c r="K33" s="279"/>
      <c r="L33" s="602">
        <v>103</v>
      </c>
      <c r="M33" s="602">
        <v>103</v>
      </c>
      <c r="N33" s="602">
        <v>101</v>
      </c>
      <c r="O33" s="602">
        <v>95</v>
      </c>
      <c r="P33" s="602">
        <v>91</v>
      </c>
    </row>
    <row r="34" spans="1:16" s="46" customFormat="1" ht="6.75" customHeight="1" x14ac:dyDescent="0.35">
      <c r="A34" s="159"/>
      <c r="B34" s="159"/>
      <c r="C34" s="159"/>
      <c r="D34" s="159"/>
      <c r="E34" s="159"/>
      <c r="F34" s="159"/>
      <c r="G34" s="159"/>
      <c r="H34" s="159"/>
      <c r="I34" s="159"/>
      <c r="J34" s="159"/>
      <c r="K34" s="159"/>
      <c r="L34" s="159"/>
      <c r="M34" s="159"/>
      <c r="N34" s="159"/>
      <c r="O34" s="159"/>
      <c r="P34" s="159"/>
    </row>
    <row r="35" spans="1:16" ht="9.75" customHeight="1" x14ac:dyDescent="0.35"/>
    <row r="36" spans="1:16" ht="16.5" customHeight="1" x14ac:dyDescent="0.35">
      <c r="A36" s="67" t="s">
        <v>522</v>
      </c>
    </row>
    <row r="37" spans="1:16" ht="16.5" customHeight="1" x14ac:dyDescent="0.35">
      <c r="A37" s="67" t="s">
        <v>586</v>
      </c>
    </row>
  </sheetData>
  <mergeCells count="2">
    <mergeCell ref="A2:P2"/>
    <mergeCell ref="A3:P3"/>
  </mergeCells>
  <pageMargins left="0.70866141732283472" right="0.70866141732283472" top="0.74803149606299213" bottom="0.74803149606299213" header="0.31496062992125984" footer="0.31496062992125984"/>
  <pageSetup paperSize="9" scale="26" fitToHeight="0" orientation="portrait" r:id="rId1"/>
  <headerFooter>
    <oddHeader>&amp;C&amp;B&amp;"Arial"&amp;12&amp;Kff0000​‌For Official Use Only‌​</oddHeader>
    <oddFooter>&amp;RPage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102"/>
  <sheetViews>
    <sheetView showGridLines="0" workbookViewId="0"/>
  </sheetViews>
  <sheetFormatPr defaultColWidth="9.1328125" defaultRowHeight="12.75" customHeight="1" x14ac:dyDescent="0.35"/>
  <cols>
    <col min="1" max="1" width="60.73046875" style="39" customWidth="1"/>
    <col min="2" max="2" width="25.73046875" style="39" customWidth="1"/>
    <col min="3" max="5" width="25.73046875" style="41" customWidth="1"/>
    <col min="6" max="6" width="25.73046875" style="39" customWidth="1"/>
    <col min="7" max="16384" width="9.1328125" style="39"/>
  </cols>
  <sheetData>
    <row r="1" spans="1:12" ht="15.75" customHeight="1" x14ac:dyDescent="0.35"/>
    <row r="2" spans="1:12" ht="19.5" customHeight="1" x14ac:dyDescent="0.35">
      <c r="A2" s="715" t="s">
        <v>363</v>
      </c>
      <c r="B2" s="715"/>
      <c r="C2" s="715"/>
      <c r="D2" s="715"/>
      <c r="E2" s="715"/>
      <c r="F2" s="715"/>
    </row>
    <row r="3" spans="1:12" s="60" customFormat="1" ht="15.75" customHeight="1" x14ac:dyDescent="0.45">
      <c r="A3" s="725"/>
      <c r="B3" s="725"/>
      <c r="C3" s="725"/>
      <c r="D3" s="725"/>
      <c r="E3" s="725"/>
      <c r="F3" s="725"/>
    </row>
    <row r="4" spans="1:12" s="60" customFormat="1" ht="30" customHeight="1" x14ac:dyDescent="0.45">
      <c r="A4" s="273"/>
      <c r="B4" s="527" t="s">
        <v>358</v>
      </c>
      <c r="C4" s="555" t="s">
        <v>359</v>
      </c>
      <c r="D4" s="555" t="s">
        <v>577</v>
      </c>
      <c r="E4" s="567" t="s">
        <v>688</v>
      </c>
      <c r="F4" s="567" t="s">
        <v>689</v>
      </c>
    </row>
    <row r="5" spans="1:12" s="60" customFormat="1" ht="30" customHeight="1" x14ac:dyDescent="0.45">
      <c r="A5" s="272"/>
      <c r="B5" s="727" t="s">
        <v>364</v>
      </c>
      <c r="C5" s="727"/>
      <c r="D5" s="727"/>
      <c r="E5" s="727"/>
      <c r="F5" s="727"/>
    </row>
    <row r="6" spans="1:12" s="60" customFormat="1" ht="30" customHeight="1" x14ac:dyDescent="0.45">
      <c r="A6" s="47" t="s">
        <v>157</v>
      </c>
      <c r="B6" s="270"/>
      <c r="C6" s="270"/>
      <c r="D6" s="270"/>
      <c r="E6" s="270"/>
      <c r="F6" s="270"/>
    </row>
    <row r="7" spans="1:12" s="60" customFormat="1" ht="16.5" customHeight="1" x14ac:dyDescent="0.45">
      <c r="A7" s="50" t="s">
        <v>14</v>
      </c>
      <c r="B7" s="278"/>
      <c r="C7" s="278"/>
      <c r="D7" s="278"/>
      <c r="E7" s="278"/>
      <c r="F7" s="278"/>
    </row>
    <row r="8" spans="1:12" s="60" customFormat="1" ht="16.5" customHeight="1" x14ac:dyDescent="0.45">
      <c r="A8" s="50" t="s">
        <v>15</v>
      </c>
      <c r="B8" s="278"/>
      <c r="C8" s="278"/>
      <c r="D8" s="278"/>
      <c r="E8" s="278"/>
      <c r="F8" s="278"/>
    </row>
    <row r="9" spans="1:12" s="60" customFormat="1" ht="16.5" customHeight="1" x14ac:dyDescent="0.45">
      <c r="A9" s="50" t="s">
        <v>16</v>
      </c>
      <c r="B9" s="278"/>
      <c r="C9" s="278"/>
      <c r="D9" s="278">
        <v>1</v>
      </c>
      <c r="E9" s="278"/>
      <c r="F9" s="278"/>
    </row>
    <row r="10" spans="1:12" s="60" customFormat="1" ht="16.5" customHeight="1" x14ac:dyDescent="0.45">
      <c r="A10" s="50" t="s">
        <v>17</v>
      </c>
      <c r="B10" s="455">
        <v>1</v>
      </c>
      <c r="C10" s="455">
        <v>3</v>
      </c>
      <c r="D10" s="455">
        <v>4</v>
      </c>
      <c r="E10" s="455"/>
      <c r="F10" s="455"/>
    </row>
    <row r="11" spans="1:12" s="60" customFormat="1" ht="16.5" customHeight="1" x14ac:dyDescent="0.45">
      <c r="A11" s="50" t="s">
        <v>268</v>
      </c>
      <c r="B11" s="455">
        <v>33434</v>
      </c>
      <c r="C11" s="455">
        <v>33836</v>
      </c>
      <c r="D11" s="455">
        <v>32920</v>
      </c>
      <c r="E11" s="455">
        <v>30599</v>
      </c>
      <c r="F11" s="455">
        <v>25067</v>
      </c>
      <c r="G11" s="583"/>
      <c r="H11" s="583"/>
      <c r="I11" s="583"/>
      <c r="J11" s="583"/>
      <c r="K11" s="583"/>
      <c r="L11" s="583"/>
    </row>
    <row r="12" spans="1:12" s="60" customFormat="1" ht="16.5" customHeight="1" x14ac:dyDescent="0.45">
      <c r="A12" s="130" t="s">
        <v>4</v>
      </c>
      <c r="B12" s="455"/>
      <c r="C12" s="455">
        <v>2</v>
      </c>
      <c r="D12" s="455"/>
      <c r="E12" s="455"/>
      <c r="F12" s="455"/>
    </row>
    <row r="13" spans="1:12" s="60" customFormat="1" ht="16.5" customHeight="1" x14ac:dyDescent="0.45">
      <c r="A13" s="62" t="s">
        <v>436</v>
      </c>
      <c r="B13" s="602">
        <v>33442</v>
      </c>
      <c r="C13" s="602">
        <v>33842</v>
      </c>
      <c r="D13" s="602">
        <v>32925</v>
      </c>
      <c r="E13" s="602">
        <v>30599</v>
      </c>
      <c r="F13" s="602">
        <v>25069</v>
      </c>
      <c r="G13" s="583"/>
      <c r="H13" s="583"/>
      <c r="I13" s="583"/>
      <c r="J13" s="583"/>
      <c r="K13" s="583"/>
    </row>
    <row r="14" spans="1:12" s="60" customFormat="1" ht="30" customHeight="1" x14ac:dyDescent="0.45">
      <c r="A14" s="47" t="s">
        <v>20</v>
      </c>
      <c r="B14" s="455"/>
      <c r="C14" s="455"/>
      <c r="D14" s="455"/>
      <c r="E14" s="455"/>
      <c r="F14" s="455"/>
    </row>
    <row r="15" spans="1:12" s="60" customFormat="1" ht="16.5" customHeight="1" x14ac:dyDescent="0.45">
      <c r="A15" s="50" t="s">
        <v>5</v>
      </c>
      <c r="B15" s="455"/>
      <c r="C15" s="455"/>
      <c r="D15" s="455"/>
      <c r="E15" s="455"/>
      <c r="F15" s="455"/>
    </row>
    <row r="16" spans="1:12" s="60" customFormat="1" ht="16.5" customHeight="1" x14ac:dyDescent="0.45">
      <c r="A16" s="63" t="s">
        <v>360</v>
      </c>
      <c r="B16" s="455">
        <v>7</v>
      </c>
      <c r="C16" s="455">
        <v>2</v>
      </c>
      <c r="D16" s="455">
        <v>4</v>
      </c>
      <c r="E16" s="455"/>
      <c r="F16" s="455">
        <v>2</v>
      </c>
    </row>
    <row r="17" spans="1:6" s="60" customFormat="1" ht="16.5" customHeight="1" x14ac:dyDescent="0.45">
      <c r="A17" s="63" t="s">
        <v>240</v>
      </c>
      <c r="B17" s="455">
        <v>1</v>
      </c>
      <c r="C17" s="455">
        <v>2</v>
      </c>
      <c r="D17" s="455">
        <v>1</v>
      </c>
      <c r="E17" s="455"/>
      <c r="F17" s="455"/>
    </row>
    <row r="18" spans="1:6" s="60" customFormat="1" ht="16.5" customHeight="1" x14ac:dyDescent="0.45">
      <c r="A18" s="63" t="s">
        <v>6</v>
      </c>
      <c r="B18" s="455"/>
      <c r="C18" s="455"/>
      <c r="D18" s="455"/>
      <c r="E18" s="455"/>
      <c r="F18" s="455"/>
    </row>
    <row r="19" spans="1:6" s="60" customFormat="1" ht="16.5" customHeight="1" x14ac:dyDescent="0.45">
      <c r="A19" s="63" t="s">
        <v>32</v>
      </c>
      <c r="B19" s="455"/>
      <c r="C19" s="455"/>
      <c r="D19" s="455"/>
      <c r="E19" s="455"/>
      <c r="F19" s="455"/>
    </row>
    <row r="20" spans="1:6" s="60" customFormat="1" ht="16.5" customHeight="1" x14ac:dyDescent="0.45">
      <c r="A20" s="63" t="s">
        <v>7</v>
      </c>
      <c r="B20" s="455">
        <v>55</v>
      </c>
      <c r="C20" s="455">
        <v>44</v>
      </c>
      <c r="D20" s="455">
        <v>52</v>
      </c>
      <c r="E20" s="455">
        <v>59</v>
      </c>
      <c r="F20" s="455">
        <v>33</v>
      </c>
    </row>
    <row r="21" spans="1:6" s="60" customFormat="1" ht="16.5" customHeight="1" x14ac:dyDescent="0.45">
      <c r="A21" s="214" t="s">
        <v>285</v>
      </c>
      <c r="B21" s="455"/>
      <c r="C21" s="455"/>
      <c r="D21" s="455"/>
      <c r="E21" s="455"/>
      <c r="F21" s="455"/>
    </row>
    <row r="22" spans="1:6" s="60" customFormat="1" ht="16.5" customHeight="1" x14ac:dyDescent="0.45">
      <c r="A22" s="63" t="s">
        <v>4</v>
      </c>
      <c r="B22" s="455"/>
      <c r="C22" s="455">
        <v>2</v>
      </c>
      <c r="D22" s="455"/>
      <c r="E22" s="455"/>
      <c r="F22" s="455"/>
    </row>
    <row r="23" spans="1:6" s="60" customFormat="1" ht="17.25" customHeight="1" x14ac:dyDescent="0.45">
      <c r="A23" s="64" t="s">
        <v>269</v>
      </c>
      <c r="B23" s="602">
        <v>55</v>
      </c>
      <c r="C23" s="602">
        <v>47</v>
      </c>
      <c r="D23" s="602">
        <v>53</v>
      </c>
      <c r="E23" s="602">
        <v>44</v>
      </c>
      <c r="F23" s="602">
        <v>33</v>
      </c>
    </row>
    <row r="24" spans="1:6" s="60" customFormat="1" ht="30" customHeight="1" x14ac:dyDescent="0.45">
      <c r="A24" s="130" t="s">
        <v>587</v>
      </c>
      <c r="B24" s="455"/>
      <c r="C24" s="455"/>
      <c r="D24" s="455"/>
      <c r="E24" s="455"/>
      <c r="F24" s="455"/>
    </row>
    <row r="25" spans="1:6" s="60" customFormat="1" ht="16.5" customHeight="1" x14ac:dyDescent="0.45">
      <c r="A25" s="132" t="s">
        <v>254</v>
      </c>
      <c r="B25" s="455">
        <v>33379</v>
      </c>
      <c r="C25" s="455">
        <v>33792</v>
      </c>
      <c r="D25" s="455">
        <v>32868</v>
      </c>
      <c r="E25" s="455">
        <v>30540</v>
      </c>
      <c r="F25" s="455">
        <v>25034</v>
      </c>
    </row>
    <row r="26" spans="1:6" s="60" customFormat="1" ht="30" customHeight="1" x14ac:dyDescent="0.45">
      <c r="A26" s="130" t="s">
        <v>155</v>
      </c>
      <c r="B26" s="455"/>
      <c r="C26" s="455"/>
      <c r="D26" s="455"/>
      <c r="E26" s="455"/>
      <c r="F26" s="455"/>
    </row>
    <row r="27" spans="1:6" s="60" customFormat="1" ht="16.5" customHeight="1" x14ac:dyDescent="0.45">
      <c r="A27" s="132" t="s">
        <v>156</v>
      </c>
      <c r="B27" s="455"/>
      <c r="C27" s="455"/>
      <c r="D27" s="455"/>
      <c r="E27" s="455"/>
      <c r="F27" s="455"/>
    </row>
    <row r="28" spans="1:6" s="60" customFormat="1" ht="30" customHeight="1" x14ac:dyDescent="0.45">
      <c r="A28" s="246" t="s">
        <v>436</v>
      </c>
      <c r="B28" s="602">
        <v>33442</v>
      </c>
      <c r="C28" s="602">
        <v>33842</v>
      </c>
      <c r="D28" s="602">
        <v>32925</v>
      </c>
      <c r="E28" s="602">
        <v>30599</v>
      </c>
      <c r="F28" s="602">
        <v>25069</v>
      </c>
    </row>
    <row r="29" spans="1:6" s="60" customFormat="1" ht="16.5" customHeight="1" x14ac:dyDescent="0.45">
      <c r="A29" s="277"/>
      <c r="B29" s="603"/>
      <c r="C29" s="603"/>
      <c r="D29" s="603"/>
      <c r="E29" s="603"/>
      <c r="F29" s="603"/>
    </row>
    <row r="30" spans="1:6" s="60" customFormat="1" ht="30" customHeight="1" x14ac:dyDescent="0.45">
      <c r="A30" s="272"/>
      <c r="B30" s="728" t="s">
        <v>365</v>
      </c>
      <c r="C30" s="728"/>
      <c r="D30" s="728"/>
      <c r="E30" s="728"/>
      <c r="F30" s="728"/>
    </row>
    <row r="31" spans="1:6" s="60" customFormat="1" ht="30" customHeight="1" x14ac:dyDescent="0.45">
      <c r="A31" s="47" t="s">
        <v>157</v>
      </c>
      <c r="B31" s="604"/>
      <c r="C31" s="604"/>
      <c r="D31" s="604"/>
      <c r="E31" s="604"/>
      <c r="F31" s="604"/>
    </row>
    <row r="32" spans="1:6" s="60" customFormat="1" ht="16.5" customHeight="1" x14ac:dyDescent="0.45">
      <c r="A32" s="50" t="s">
        <v>14</v>
      </c>
      <c r="B32" s="455">
        <v>8</v>
      </c>
      <c r="C32" s="455">
        <v>8</v>
      </c>
      <c r="D32" s="455">
        <v>5</v>
      </c>
      <c r="E32" s="455">
        <v>3</v>
      </c>
      <c r="F32" s="455">
        <v>2</v>
      </c>
    </row>
    <row r="33" spans="1:11" s="60" customFormat="1" ht="16.5" customHeight="1" x14ac:dyDescent="0.45">
      <c r="A33" s="50" t="s">
        <v>15</v>
      </c>
      <c r="B33" s="455">
        <v>3</v>
      </c>
      <c r="C33" s="455">
        <v>1</v>
      </c>
      <c r="D33" s="455">
        <v>1</v>
      </c>
      <c r="E33" s="455">
        <v>1</v>
      </c>
      <c r="F33" s="455">
        <v>2</v>
      </c>
    </row>
    <row r="34" spans="1:11" s="60" customFormat="1" ht="16.5" customHeight="1" x14ac:dyDescent="0.45">
      <c r="A34" s="50" t="s">
        <v>16</v>
      </c>
      <c r="B34" s="455">
        <v>2</v>
      </c>
      <c r="C34" s="455"/>
      <c r="D34" s="455">
        <v>1</v>
      </c>
      <c r="E34" s="455">
        <v>1</v>
      </c>
      <c r="F34" s="455"/>
    </row>
    <row r="35" spans="1:11" s="60" customFormat="1" ht="16.5" customHeight="1" x14ac:dyDescent="0.45">
      <c r="A35" s="50" t="s">
        <v>17</v>
      </c>
      <c r="B35" s="455">
        <v>19</v>
      </c>
      <c r="C35" s="455">
        <v>7</v>
      </c>
      <c r="D35" s="455">
        <v>12</v>
      </c>
      <c r="E35" s="455">
        <v>13</v>
      </c>
      <c r="F35" s="455">
        <v>2</v>
      </c>
    </row>
    <row r="36" spans="1:11" s="60" customFormat="1" ht="16.5" customHeight="1" x14ac:dyDescent="0.45">
      <c r="A36" s="50" t="s">
        <v>268</v>
      </c>
      <c r="B36" s="455">
        <v>12865</v>
      </c>
      <c r="C36" s="455">
        <v>13155</v>
      </c>
      <c r="D36" s="455">
        <v>12192</v>
      </c>
      <c r="E36" s="455">
        <v>12506</v>
      </c>
      <c r="F36" s="455">
        <v>10574</v>
      </c>
      <c r="G36" s="583"/>
      <c r="H36" s="583"/>
      <c r="I36" s="583"/>
      <c r="J36" s="583"/>
      <c r="K36" s="583"/>
    </row>
    <row r="37" spans="1:11" s="60" customFormat="1" ht="16.5" customHeight="1" x14ac:dyDescent="0.45">
      <c r="A37" s="130" t="s">
        <v>4</v>
      </c>
      <c r="B37" s="455">
        <v>3</v>
      </c>
      <c r="C37" s="455">
        <v>4</v>
      </c>
      <c r="D37" s="455">
        <v>4</v>
      </c>
      <c r="E37" s="455">
        <v>6</v>
      </c>
      <c r="F37" s="455">
        <v>8</v>
      </c>
    </row>
    <row r="38" spans="1:11" s="60" customFormat="1" ht="15" x14ac:dyDescent="0.45">
      <c r="A38" s="62" t="s">
        <v>436</v>
      </c>
      <c r="B38" s="602">
        <v>12907</v>
      </c>
      <c r="C38" s="602">
        <v>13176</v>
      </c>
      <c r="D38" s="602">
        <v>12215</v>
      </c>
      <c r="E38" s="602">
        <v>12530</v>
      </c>
      <c r="F38" s="602">
        <v>10590</v>
      </c>
      <c r="G38" s="583"/>
      <c r="H38" s="583"/>
      <c r="I38" s="583"/>
      <c r="J38" s="583"/>
      <c r="K38" s="583"/>
    </row>
    <row r="39" spans="1:11" s="60" customFormat="1" ht="30" customHeight="1" x14ac:dyDescent="0.45">
      <c r="A39" s="47" t="s">
        <v>20</v>
      </c>
      <c r="B39" s="455"/>
      <c r="C39" s="455"/>
      <c r="D39" s="455"/>
      <c r="E39" s="455"/>
      <c r="F39" s="455"/>
    </row>
    <row r="40" spans="1:11" s="60" customFormat="1" ht="16.5" customHeight="1" x14ac:dyDescent="0.45">
      <c r="A40" s="50" t="s">
        <v>5</v>
      </c>
      <c r="B40" s="455"/>
      <c r="C40" s="455"/>
      <c r="D40" s="455"/>
      <c r="E40" s="455"/>
      <c r="F40" s="455"/>
    </row>
    <row r="41" spans="1:11" s="60" customFormat="1" ht="16.5" customHeight="1" x14ac:dyDescent="0.45">
      <c r="A41" s="63" t="s">
        <v>360</v>
      </c>
      <c r="B41" s="455">
        <v>13</v>
      </c>
      <c r="C41" s="455">
        <v>7</v>
      </c>
      <c r="D41" s="455">
        <v>8</v>
      </c>
      <c r="E41" s="455">
        <v>7</v>
      </c>
      <c r="F41" s="455">
        <v>3</v>
      </c>
    </row>
    <row r="42" spans="1:11" s="60" customFormat="1" ht="16.5" customHeight="1" x14ac:dyDescent="0.45">
      <c r="A42" s="63" t="s">
        <v>361</v>
      </c>
      <c r="B42" s="455">
        <v>20</v>
      </c>
      <c r="C42" s="455">
        <v>10</v>
      </c>
      <c r="D42" s="455">
        <v>11</v>
      </c>
      <c r="E42" s="455">
        <v>10</v>
      </c>
      <c r="F42" s="455">
        <v>5</v>
      </c>
    </row>
    <row r="43" spans="1:11" s="60" customFormat="1" ht="16.5" customHeight="1" x14ac:dyDescent="0.45">
      <c r="A43" s="63" t="s">
        <v>6</v>
      </c>
      <c r="B43" s="455">
        <v>5</v>
      </c>
      <c r="C43" s="455"/>
      <c r="D43" s="455"/>
      <c r="E43" s="455"/>
      <c r="F43" s="455"/>
    </row>
    <row r="44" spans="1:11" s="60" customFormat="1" ht="16.5" customHeight="1" x14ac:dyDescent="0.45">
      <c r="A44" s="63" t="s">
        <v>32</v>
      </c>
      <c r="B44" s="455"/>
      <c r="C44" s="455"/>
      <c r="D44" s="455"/>
      <c r="E44" s="455">
        <v>1</v>
      </c>
      <c r="F44" s="455"/>
    </row>
    <row r="45" spans="1:11" s="60" customFormat="1" ht="16.5" customHeight="1" x14ac:dyDescent="0.45">
      <c r="A45" s="63" t="s">
        <v>7</v>
      </c>
      <c r="B45" s="455">
        <v>294</v>
      </c>
      <c r="C45" s="455">
        <v>260</v>
      </c>
      <c r="D45" s="455">
        <v>231</v>
      </c>
      <c r="E45" s="455">
        <v>151</v>
      </c>
      <c r="F45" s="455">
        <v>45</v>
      </c>
    </row>
    <row r="46" spans="1:11" s="60" customFormat="1" ht="16.5" customHeight="1" x14ac:dyDescent="0.45">
      <c r="A46" s="214" t="s">
        <v>285</v>
      </c>
      <c r="B46" s="455">
        <v>9</v>
      </c>
      <c r="C46" s="455">
        <v>8</v>
      </c>
      <c r="D46" s="455">
        <v>6</v>
      </c>
      <c r="E46" s="455">
        <v>19</v>
      </c>
      <c r="F46" s="455"/>
    </row>
    <row r="47" spans="1:11" s="60" customFormat="1" ht="16.5" customHeight="1" x14ac:dyDescent="0.45">
      <c r="A47" s="63" t="s">
        <v>4</v>
      </c>
      <c r="B47" s="455">
        <v>3</v>
      </c>
      <c r="C47" s="455">
        <v>4</v>
      </c>
      <c r="D47" s="455">
        <v>4</v>
      </c>
      <c r="E47" s="455">
        <v>6</v>
      </c>
      <c r="F47" s="455">
        <v>8</v>
      </c>
    </row>
    <row r="48" spans="1:11" s="60" customFormat="1" ht="16.5" customHeight="1" x14ac:dyDescent="0.45">
      <c r="A48" s="64" t="s">
        <v>269</v>
      </c>
      <c r="B48" s="602">
        <v>327</v>
      </c>
      <c r="C48" s="602">
        <v>278</v>
      </c>
      <c r="D48" s="602">
        <v>250</v>
      </c>
      <c r="E48" s="602">
        <v>160</v>
      </c>
      <c r="F48" s="602">
        <v>59</v>
      </c>
    </row>
    <row r="49" spans="1:6" s="60" customFormat="1" ht="30" customHeight="1" x14ac:dyDescent="0.45">
      <c r="A49" s="130" t="s">
        <v>587</v>
      </c>
      <c r="B49" s="455"/>
      <c r="C49" s="455"/>
      <c r="D49" s="455"/>
      <c r="E49" s="455"/>
      <c r="F49" s="455"/>
    </row>
    <row r="50" spans="1:6" s="60" customFormat="1" ht="16.5" customHeight="1" x14ac:dyDescent="0.45">
      <c r="A50" s="132" t="s">
        <v>254</v>
      </c>
      <c r="B50" s="455">
        <v>12571</v>
      </c>
      <c r="C50" s="455">
        <v>12895</v>
      </c>
      <c r="D50" s="455">
        <v>11961</v>
      </c>
      <c r="E50" s="455">
        <v>12355</v>
      </c>
      <c r="F50" s="455">
        <v>10529</v>
      </c>
    </row>
    <row r="51" spans="1:6" s="60" customFormat="1" ht="30" customHeight="1" x14ac:dyDescent="0.45">
      <c r="A51" s="50" t="s">
        <v>155</v>
      </c>
      <c r="B51" s="455"/>
      <c r="C51" s="455"/>
      <c r="D51" s="455"/>
      <c r="E51" s="455"/>
      <c r="F51" s="455"/>
    </row>
    <row r="52" spans="1:6" s="60" customFormat="1" ht="16.5" customHeight="1" x14ac:dyDescent="0.45">
      <c r="A52" s="65" t="s">
        <v>156</v>
      </c>
      <c r="B52" s="455">
        <v>1</v>
      </c>
      <c r="C52" s="455"/>
      <c r="D52" s="455"/>
      <c r="E52" s="455"/>
      <c r="F52" s="455"/>
    </row>
    <row r="53" spans="1:6" s="60" customFormat="1" ht="30" customHeight="1" x14ac:dyDescent="0.45">
      <c r="A53" s="246" t="s">
        <v>436</v>
      </c>
      <c r="B53" s="602">
        <v>12907</v>
      </c>
      <c r="C53" s="602">
        <v>13176</v>
      </c>
      <c r="D53" s="602">
        <v>12215</v>
      </c>
      <c r="E53" s="602">
        <v>12530</v>
      </c>
      <c r="F53" s="602">
        <v>10590</v>
      </c>
    </row>
    <row r="54" spans="1:6" s="46" customFormat="1" ht="6.75" customHeight="1" x14ac:dyDescent="0.35">
      <c r="A54" s="159"/>
      <c r="B54" s="159"/>
      <c r="C54" s="159"/>
      <c r="D54" s="159"/>
      <c r="E54" s="159"/>
      <c r="F54" s="159"/>
    </row>
    <row r="55" spans="1:6" ht="9.75" customHeight="1" x14ac:dyDescent="0.35">
      <c r="B55" s="33"/>
      <c r="C55" s="33"/>
      <c r="D55" s="33"/>
      <c r="E55" s="33"/>
      <c r="F55" s="33"/>
    </row>
    <row r="56" spans="1:6" ht="16.5" customHeight="1" x14ac:dyDescent="0.35">
      <c r="A56" s="729" t="s">
        <v>455</v>
      </c>
      <c r="B56" s="729"/>
      <c r="C56" s="729"/>
      <c r="D56" s="729"/>
      <c r="E56" s="729"/>
      <c r="F56" s="729"/>
    </row>
    <row r="57" spans="1:6" s="60" customFormat="1" ht="30" customHeight="1" x14ac:dyDescent="0.45">
      <c r="A57" s="726" t="s">
        <v>663</v>
      </c>
      <c r="B57" s="726"/>
      <c r="C57" s="726"/>
      <c r="D57" s="726"/>
      <c r="E57" s="726"/>
      <c r="F57" s="726"/>
    </row>
    <row r="58" spans="1:6" s="60" customFormat="1" ht="12.75" customHeight="1" x14ac:dyDescent="0.45">
      <c r="B58" s="583"/>
      <c r="C58" s="583"/>
      <c r="D58" s="583"/>
      <c r="E58" s="583"/>
      <c r="F58" s="583"/>
    </row>
    <row r="59" spans="1:6" s="60" customFormat="1" ht="12.75" customHeight="1" x14ac:dyDescent="0.45">
      <c r="C59" s="218"/>
      <c r="D59" s="218"/>
      <c r="E59" s="218"/>
    </row>
    <row r="60" spans="1:6" s="60" customFormat="1" ht="12.75" customHeight="1" x14ac:dyDescent="0.45">
      <c r="C60" s="218"/>
      <c r="D60" s="218"/>
      <c r="E60" s="218"/>
    </row>
    <row r="61" spans="1:6" s="60" customFormat="1" ht="12.75" customHeight="1" x14ac:dyDescent="0.45">
      <c r="C61" s="218"/>
      <c r="D61" s="218"/>
      <c r="E61" s="218"/>
    </row>
    <row r="62" spans="1:6" s="60" customFormat="1" ht="12.75" customHeight="1" x14ac:dyDescent="0.45">
      <c r="C62" s="218"/>
      <c r="D62" s="218"/>
      <c r="E62" s="218"/>
    </row>
    <row r="63" spans="1:6" s="60" customFormat="1" ht="12.75" customHeight="1" x14ac:dyDescent="0.45">
      <c r="C63" s="218"/>
      <c r="D63" s="218"/>
      <c r="E63" s="218"/>
    </row>
    <row r="64" spans="1:6" s="60" customFormat="1" ht="12.75" customHeight="1" x14ac:dyDescent="0.45">
      <c r="C64" s="218"/>
      <c r="D64" s="218"/>
      <c r="E64" s="218"/>
    </row>
    <row r="65" spans="3:5" s="60" customFormat="1" ht="12.75" customHeight="1" x14ac:dyDescent="0.45">
      <c r="C65" s="218"/>
      <c r="D65" s="218"/>
      <c r="E65" s="218"/>
    </row>
    <row r="66" spans="3:5" s="60" customFormat="1" ht="12.75" customHeight="1" x14ac:dyDescent="0.45">
      <c r="C66" s="218"/>
      <c r="D66" s="218"/>
      <c r="E66" s="218"/>
    </row>
    <row r="67" spans="3:5" s="60" customFormat="1" ht="12.75" customHeight="1" x14ac:dyDescent="0.45">
      <c r="C67" s="218"/>
      <c r="D67" s="218"/>
      <c r="E67" s="218"/>
    </row>
    <row r="68" spans="3:5" s="60" customFormat="1" ht="12.75" customHeight="1" x14ac:dyDescent="0.45">
      <c r="C68" s="218"/>
      <c r="D68" s="218"/>
      <c r="E68" s="218"/>
    </row>
    <row r="69" spans="3:5" s="60" customFormat="1" ht="12.75" customHeight="1" x14ac:dyDescent="0.45">
      <c r="C69" s="218"/>
      <c r="D69" s="218"/>
      <c r="E69" s="218"/>
    </row>
    <row r="70" spans="3:5" s="60" customFormat="1" ht="12.75" customHeight="1" x14ac:dyDescent="0.45">
      <c r="C70" s="218"/>
      <c r="D70" s="218"/>
      <c r="E70" s="218"/>
    </row>
    <row r="71" spans="3:5" s="60" customFormat="1" ht="12.75" customHeight="1" x14ac:dyDescent="0.45">
      <c r="C71" s="218"/>
      <c r="D71" s="218"/>
      <c r="E71" s="218"/>
    </row>
    <row r="72" spans="3:5" s="60" customFormat="1" ht="12.75" customHeight="1" x14ac:dyDescent="0.45">
      <c r="C72" s="218"/>
      <c r="D72" s="218"/>
      <c r="E72" s="218"/>
    </row>
    <row r="73" spans="3:5" s="60" customFormat="1" ht="12.75" customHeight="1" x14ac:dyDescent="0.45">
      <c r="C73" s="218"/>
      <c r="D73" s="218"/>
      <c r="E73" s="218"/>
    </row>
    <row r="74" spans="3:5" s="60" customFormat="1" ht="12.75" customHeight="1" x14ac:dyDescent="0.45">
      <c r="C74" s="218"/>
      <c r="D74" s="218"/>
      <c r="E74" s="218"/>
    </row>
    <row r="75" spans="3:5" s="60" customFormat="1" ht="12.75" customHeight="1" x14ac:dyDescent="0.45">
      <c r="C75" s="218"/>
      <c r="D75" s="218"/>
      <c r="E75" s="218"/>
    </row>
    <row r="76" spans="3:5" s="60" customFormat="1" ht="12.75" customHeight="1" x14ac:dyDescent="0.45">
      <c r="C76" s="218"/>
      <c r="D76" s="218"/>
      <c r="E76" s="218"/>
    </row>
    <row r="77" spans="3:5" s="60" customFormat="1" ht="12.75" customHeight="1" x14ac:dyDescent="0.45">
      <c r="C77" s="218"/>
      <c r="D77" s="218"/>
      <c r="E77" s="218"/>
    </row>
    <row r="78" spans="3:5" s="60" customFormat="1" ht="12.75" customHeight="1" x14ac:dyDescent="0.45">
      <c r="C78" s="218"/>
      <c r="D78" s="218"/>
      <c r="E78" s="218"/>
    </row>
    <row r="79" spans="3:5" s="60" customFormat="1" ht="12.75" customHeight="1" x14ac:dyDescent="0.45">
      <c r="C79" s="218"/>
      <c r="D79" s="218"/>
      <c r="E79" s="218"/>
    </row>
    <row r="80" spans="3:5" s="60" customFormat="1" ht="12.75" customHeight="1" x14ac:dyDescent="0.45">
      <c r="C80" s="218"/>
      <c r="D80" s="218"/>
      <c r="E80" s="218"/>
    </row>
    <row r="81" spans="3:5" s="60" customFormat="1" ht="12.75" customHeight="1" x14ac:dyDescent="0.45">
      <c r="C81" s="218"/>
      <c r="D81" s="218"/>
      <c r="E81" s="218"/>
    </row>
    <row r="82" spans="3:5" s="60" customFormat="1" ht="12.75" customHeight="1" x14ac:dyDescent="0.45">
      <c r="C82" s="218"/>
      <c r="D82" s="218"/>
      <c r="E82" s="218"/>
    </row>
    <row r="83" spans="3:5" s="60" customFormat="1" ht="12.75" customHeight="1" x14ac:dyDescent="0.45">
      <c r="C83" s="218"/>
      <c r="D83" s="218"/>
      <c r="E83" s="218"/>
    </row>
    <row r="84" spans="3:5" s="60" customFormat="1" ht="12.75" customHeight="1" x14ac:dyDescent="0.45">
      <c r="C84" s="218"/>
      <c r="D84" s="218"/>
      <c r="E84" s="218"/>
    </row>
    <row r="85" spans="3:5" s="60" customFormat="1" ht="12.75" customHeight="1" x14ac:dyDescent="0.45">
      <c r="C85" s="218"/>
      <c r="D85" s="218"/>
      <c r="E85" s="218"/>
    </row>
    <row r="86" spans="3:5" s="60" customFormat="1" ht="12.75" customHeight="1" x14ac:dyDescent="0.45">
      <c r="C86" s="218"/>
      <c r="D86" s="218"/>
      <c r="E86" s="218"/>
    </row>
    <row r="87" spans="3:5" s="60" customFormat="1" ht="12.75" customHeight="1" x14ac:dyDescent="0.45">
      <c r="C87" s="218"/>
      <c r="D87" s="218"/>
      <c r="E87" s="218"/>
    </row>
    <row r="88" spans="3:5" s="60" customFormat="1" ht="12.75" customHeight="1" x14ac:dyDescent="0.45">
      <c r="C88" s="218"/>
      <c r="D88" s="218"/>
      <c r="E88" s="218"/>
    </row>
    <row r="89" spans="3:5" s="60" customFormat="1" ht="12.75" customHeight="1" x14ac:dyDescent="0.45">
      <c r="C89" s="218"/>
      <c r="D89" s="218"/>
      <c r="E89" s="218"/>
    </row>
    <row r="90" spans="3:5" s="60" customFormat="1" ht="12.75" customHeight="1" x14ac:dyDescent="0.45">
      <c r="C90" s="218"/>
      <c r="D90" s="218"/>
      <c r="E90" s="218"/>
    </row>
    <row r="91" spans="3:5" s="60" customFormat="1" ht="12.75" customHeight="1" x14ac:dyDescent="0.45">
      <c r="C91" s="218"/>
      <c r="D91" s="218"/>
      <c r="E91" s="218"/>
    </row>
    <row r="92" spans="3:5" s="60" customFormat="1" ht="12.75" customHeight="1" x14ac:dyDescent="0.45">
      <c r="C92" s="218"/>
      <c r="D92" s="218"/>
      <c r="E92" s="218"/>
    </row>
    <row r="93" spans="3:5" s="60" customFormat="1" ht="12.75" customHeight="1" x14ac:dyDescent="0.45">
      <c r="C93" s="218"/>
      <c r="D93" s="218"/>
      <c r="E93" s="218"/>
    </row>
    <row r="94" spans="3:5" s="60" customFormat="1" ht="12.75" customHeight="1" x14ac:dyDescent="0.45">
      <c r="C94" s="218"/>
      <c r="D94" s="218"/>
      <c r="E94" s="218"/>
    </row>
    <row r="95" spans="3:5" s="60" customFormat="1" ht="12.75" customHeight="1" x14ac:dyDescent="0.45">
      <c r="C95" s="218"/>
      <c r="D95" s="218"/>
      <c r="E95" s="218"/>
    </row>
    <row r="96" spans="3:5" s="60" customFormat="1" ht="12.75" customHeight="1" x14ac:dyDescent="0.45">
      <c r="C96" s="218"/>
      <c r="D96" s="218"/>
      <c r="E96" s="218"/>
    </row>
    <row r="97" spans="3:5" s="60" customFormat="1" ht="12.75" customHeight="1" x14ac:dyDescent="0.45">
      <c r="C97" s="218"/>
      <c r="D97" s="218"/>
      <c r="E97" s="218"/>
    </row>
    <row r="98" spans="3:5" s="60" customFormat="1" ht="12.75" customHeight="1" x14ac:dyDescent="0.45">
      <c r="C98" s="218"/>
      <c r="D98" s="218"/>
      <c r="E98" s="218"/>
    </row>
    <row r="99" spans="3:5" s="60" customFormat="1" ht="12.75" customHeight="1" x14ac:dyDescent="0.45">
      <c r="C99" s="218"/>
      <c r="D99" s="218"/>
      <c r="E99" s="218"/>
    </row>
    <row r="100" spans="3:5" s="60" customFormat="1" ht="12.75" customHeight="1" x14ac:dyDescent="0.45">
      <c r="C100" s="218"/>
      <c r="D100" s="218"/>
      <c r="E100" s="218"/>
    </row>
    <row r="101" spans="3:5" s="60" customFormat="1" ht="12.75" customHeight="1" x14ac:dyDescent="0.45">
      <c r="C101" s="218"/>
      <c r="D101" s="218"/>
      <c r="E101" s="218"/>
    </row>
    <row r="102" spans="3:5" s="60" customFormat="1" ht="12.75" customHeight="1" x14ac:dyDescent="0.45">
      <c r="C102" s="218"/>
      <c r="D102" s="218"/>
      <c r="E102" s="218"/>
    </row>
  </sheetData>
  <mergeCells count="6">
    <mergeCell ref="A57:F57"/>
    <mergeCell ref="A2:F2"/>
    <mergeCell ref="B5:F5"/>
    <mergeCell ref="B30:F30"/>
    <mergeCell ref="A3:F3"/>
    <mergeCell ref="A56:F56"/>
  </mergeCells>
  <pageMargins left="0.70866141732283472" right="0.70866141732283472" top="0.74803149606299213" bottom="0.74803149606299213" header="0.31496062992125984" footer="0.31496062992125984"/>
  <pageSetup paperSize="9" scale="47" fitToHeight="0" orientation="portrait" r:id="rId1"/>
  <headerFooter>
    <oddHeader>&amp;C&amp;B&amp;"Arial"&amp;12&amp;Kff0000​‌For Official Use Only‌​</oddHead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49"/>
  <sheetViews>
    <sheetView showGridLines="0" workbookViewId="0"/>
  </sheetViews>
  <sheetFormatPr defaultColWidth="18.73046875" defaultRowHeight="12.75" customHeight="1" x14ac:dyDescent="0.35"/>
  <cols>
    <col min="1" max="1" width="50.73046875" style="22" customWidth="1"/>
    <col min="2" max="5" width="20.86328125" style="22" customWidth="1"/>
    <col min="6" max="16384" width="18.73046875" style="22"/>
  </cols>
  <sheetData>
    <row r="1" spans="1:9" ht="15.75" customHeight="1" x14ac:dyDescent="0.35">
      <c r="A1" s="21"/>
    </row>
    <row r="2" spans="1:9" ht="19.5" customHeight="1" x14ac:dyDescent="0.35">
      <c r="A2" s="715" t="s">
        <v>195</v>
      </c>
      <c r="B2" s="715"/>
      <c r="C2" s="715"/>
      <c r="D2" s="715"/>
      <c r="E2" s="715"/>
    </row>
    <row r="3" spans="1:9" ht="15.75" customHeight="1" x14ac:dyDescent="0.35">
      <c r="A3" s="731" t="s">
        <v>691</v>
      </c>
      <c r="B3" s="731"/>
      <c r="C3" s="731"/>
      <c r="D3" s="731"/>
      <c r="E3" s="731"/>
    </row>
    <row r="4" spans="1:9" ht="15.75" customHeight="1" x14ac:dyDescent="0.35">
      <c r="A4" s="732" t="s">
        <v>75</v>
      </c>
      <c r="B4" s="732"/>
      <c r="C4" s="732"/>
      <c r="D4" s="732"/>
      <c r="E4" s="732"/>
      <c r="F4" s="730"/>
      <c r="G4" s="730"/>
      <c r="H4" s="730"/>
      <c r="I4" s="730"/>
    </row>
    <row r="5" spans="1:9" s="16" customFormat="1" ht="54" customHeight="1" x14ac:dyDescent="0.35">
      <c r="A5" s="68"/>
      <c r="B5" s="69" t="s">
        <v>33</v>
      </c>
      <c r="C5" s="69" t="s">
        <v>7</v>
      </c>
      <c r="D5" s="69" t="s">
        <v>254</v>
      </c>
      <c r="E5" s="69" t="s">
        <v>18</v>
      </c>
    </row>
    <row r="6" spans="1:9" ht="14.25" customHeight="1" x14ac:dyDescent="0.45">
      <c r="A6" s="70"/>
      <c r="B6" s="71"/>
      <c r="C6" s="71"/>
      <c r="D6" s="71"/>
      <c r="E6" s="515"/>
    </row>
    <row r="7" spans="1:9" ht="16.5" customHeight="1" x14ac:dyDescent="0.35">
      <c r="A7" s="107" t="s">
        <v>76</v>
      </c>
      <c r="B7" s="516">
        <v>1750871</v>
      </c>
      <c r="C7" s="516">
        <v>2121</v>
      </c>
      <c r="D7" s="516">
        <v>704589</v>
      </c>
      <c r="E7" s="516">
        <v>2457581</v>
      </c>
    </row>
    <row r="8" spans="1:9" ht="16.5" customHeight="1" x14ac:dyDescent="0.35">
      <c r="A8" s="107" t="s">
        <v>79</v>
      </c>
      <c r="B8" s="516">
        <v>107331</v>
      </c>
      <c r="C8" s="516">
        <v>17</v>
      </c>
      <c r="D8" s="516">
        <v>40559</v>
      </c>
      <c r="E8" s="516">
        <v>147907</v>
      </c>
    </row>
    <row r="9" spans="1:9" ht="16.5" customHeight="1" x14ac:dyDescent="0.35">
      <c r="A9" s="72" t="s">
        <v>77</v>
      </c>
      <c r="B9" s="605">
        <v>87525</v>
      </c>
      <c r="C9" s="605">
        <v>4</v>
      </c>
      <c r="D9" s="605">
        <v>7320</v>
      </c>
      <c r="E9" s="516">
        <v>94849</v>
      </c>
    </row>
    <row r="10" spans="1:9" ht="16.5" customHeight="1" x14ac:dyDescent="0.35">
      <c r="A10" s="72" t="s">
        <v>78</v>
      </c>
      <c r="B10" s="605">
        <v>19806</v>
      </c>
      <c r="C10" s="605">
        <v>13</v>
      </c>
      <c r="D10" s="605">
        <v>33239</v>
      </c>
      <c r="E10" s="516">
        <v>53058</v>
      </c>
    </row>
    <row r="11" spans="1:9" ht="16.5" customHeight="1" x14ac:dyDescent="0.35">
      <c r="A11" s="73" t="s">
        <v>135</v>
      </c>
      <c r="B11" s="516">
        <v>10881</v>
      </c>
      <c r="C11" s="516"/>
      <c r="D11" s="516"/>
      <c r="E11" s="516"/>
    </row>
    <row r="12" spans="1:9" ht="16.5" customHeight="1" x14ac:dyDescent="0.35">
      <c r="A12" s="73" t="s">
        <v>136</v>
      </c>
      <c r="B12" s="516">
        <v>-3402</v>
      </c>
      <c r="C12" s="516"/>
      <c r="D12" s="516">
        <v>7405</v>
      </c>
      <c r="E12" s="516">
        <v>4003</v>
      </c>
    </row>
    <row r="13" spans="1:9" ht="16.5" customHeight="1" x14ac:dyDescent="0.35">
      <c r="A13" s="74" t="s">
        <v>8</v>
      </c>
      <c r="B13" s="605">
        <v>81129</v>
      </c>
      <c r="C13" s="605"/>
      <c r="D13" s="605">
        <v>16903</v>
      </c>
      <c r="E13" s="516">
        <v>98032</v>
      </c>
    </row>
    <row r="14" spans="1:9" ht="16.5" customHeight="1" x14ac:dyDescent="0.35">
      <c r="A14" s="74" t="s">
        <v>9</v>
      </c>
      <c r="B14" s="605">
        <v>84532</v>
      </c>
      <c r="C14" s="605"/>
      <c r="D14" s="605">
        <v>9498</v>
      </c>
      <c r="E14" s="516">
        <v>94030</v>
      </c>
      <c r="F14" s="33"/>
    </row>
    <row r="15" spans="1:9" ht="16.5" customHeight="1" x14ac:dyDescent="0.35">
      <c r="A15" s="75" t="s">
        <v>10</v>
      </c>
      <c r="B15" s="516">
        <v>70384</v>
      </c>
      <c r="C15" s="516">
        <v>133</v>
      </c>
      <c r="D15" s="516">
        <v>47823</v>
      </c>
      <c r="E15" s="516">
        <v>118341</v>
      </c>
    </row>
    <row r="16" spans="1:9" ht="16.5" customHeight="1" x14ac:dyDescent="0.35">
      <c r="A16" s="72" t="s">
        <v>11</v>
      </c>
      <c r="B16" s="605">
        <v>33968</v>
      </c>
      <c r="C16" s="605"/>
      <c r="D16" s="605">
        <v>6335</v>
      </c>
      <c r="E16" s="516">
        <v>40303</v>
      </c>
    </row>
    <row r="17" spans="1:7" ht="16.5" customHeight="1" x14ac:dyDescent="0.35">
      <c r="A17" s="72" t="s">
        <v>80</v>
      </c>
      <c r="B17" s="605">
        <v>36416</v>
      </c>
      <c r="C17" s="605"/>
      <c r="D17" s="605">
        <v>41488</v>
      </c>
      <c r="E17" s="516">
        <v>77904</v>
      </c>
    </row>
    <row r="18" spans="1:7" ht="16.5" customHeight="1" x14ac:dyDescent="0.35">
      <c r="A18" s="76" t="s">
        <v>137</v>
      </c>
      <c r="B18" s="516">
        <f>-174+745</f>
        <v>571</v>
      </c>
      <c r="C18" s="516"/>
      <c r="D18" s="516"/>
      <c r="E18" s="516">
        <f>-174+745</f>
        <v>571</v>
      </c>
    </row>
    <row r="19" spans="1:7" ht="16.5" customHeight="1" x14ac:dyDescent="0.35">
      <c r="A19" s="77" t="s">
        <v>81</v>
      </c>
      <c r="B19" s="516">
        <f>33370+745</f>
        <v>34115</v>
      </c>
      <c r="C19" s="516">
        <v>-116</v>
      </c>
      <c r="D19" s="516">
        <v>141</v>
      </c>
      <c r="E19" s="516">
        <f>33395+745</f>
        <v>34140</v>
      </c>
      <c r="F19" s="43"/>
    </row>
    <row r="20" spans="1:7" ht="16.5" customHeight="1" x14ac:dyDescent="0.35">
      <c r="A20" s="73" t="s">
        <v>126</v>
      </c>
      <c r="B20" s="516">
        <v>-4491</v>
      </c>
      <c r="C20" s="516">
        <v>-1</v>
      </c>
      <c r="D20" s="516"/>
      <c r="E20" s="516"/>
    </row>
    <row r="21" spans="1:7" ht="16.5" customHeight="1" x14ac:dyDescent="0.35">
      <c r="A21" s="73" t="s">
        <v>138</v>
      </c>
      <c r="B21" s="516">
        <v>146318</v>
      </c>
      <c r="C21" s="605">
        <v>189</v>
      </c>
      <c r="D21" s="516">
        <v>51553</v>
      </c>
      <c r="E21" s="516">
        <v>198060</v>
      </c>
    </row>
    <row r="22" spans="1:7" ht="16.5" customHeight="1" x14ac:dyDescent="0.35">
      <c r="A22" s="73" t="s">
        <v>12</v>
      </c>
      <c r="B22" s="516">
        <v>4304</v>
      </c>
      <c r="C22" s="516">
        <v>5</v>
      </c>
      <c r="D22" s="516">
        <v>3756</v>
      </c>
      <c r="E22" s="516">
        <v>8065</v>
      </c>
    </row>
    <row r="23" spans="1:7" s="17" customFormat="1" ht="16.5" customHeight="1" x14ac:dyDescent="0.35">
      <c r="A23" s="76" t="s">
        <v>82</v>
      </c>
      <c r="B23" s="516">
        <v>142014</v>
      </c>
      <c r="C23" s="516">
        <v>184</v>
      </c>
      <c r="D23" s="516">
        <v>47797</v>
      </c>
      <c r="E23" s="516">
        <v>189995</v>
      </c>
      <c r="F23" s="22"/>
      <c r="G23" s="22"/>
    </row>
    <row r="24" spans="1:7" s="17" customFormat="1" ht="16.5" customHeight="1" x14ac:dyDescent="0.35">
      <c r="A24" s="73" t="s">
        <v>125</v>
      </c>
      <c r="B24" s="516">
        <v>581</v>
      </c>
      <c r="C24" s="516">
        <v>0</v>
      </c>
      <c r="D24" s="516"/>
      <c r="E24" s="516">
        <v>581</v>
      </c>
      <c r="F24" s="22"/>
      <c r="G24" s="22"/>
    </row>
    <row r="25" spans="1:7" s="17" customFormat="1" ht="16.5" customHeight="1" x14ac:dyDescent="0.35">
      <c r="A25" s="78" t="s">
        <v>139</v>
      </c>
      <c r="B25" s="516">
        <v>6832</v>
      </c>
      <c r="C25" s="516">
        <v>19</v>
      </c>
      <c r="D25" s="516">
        <v>3614</v>
      </c>
      <c r="E25" s="516">
        <v>10465</v>
      </c>
      <c r="F25" s="22"/>
      <c r="G25" s="22"/>
    </row>
    <row r="26" spans="1:7" ht="16.5" customHeight="1" x14ac:dyDescent="0.35">
      <c r="A26" s="72" t="s">
        <v>84</v>
      </c>
      <c r="B26" s="605">
        <v>9456</v>
      </c>
      <c r="C26" s="605">
        <v>-40</v>
      </c>
      <c r="D26" s="605">
        <v>986</v>
      </c>
      <c r="E26" s="516"/>
    </row>
    <row r="27" spans="1:7" ht="16.5" customHeight="1" x14ac:dyDescent="0.35">
      <c r="A27" s="6" t="s">
        <v>13</v>
      </c>
      <c r="B27" s="605">
        <f>163216-745</f>
        <v>162471</v>
      </c>
      <c r="C27" s="605">
        <v>9</v>
      </c>
      <c r="D27" s="605">
        <v>45310</v>
      </c>
      <c r="E27" s="516">
        <f>208535-745</f>
        <v>207790</v>
      </c>
      <c r="F27" s="33"/>
    </row>
    <row r="28" spans="1:7" ht="16.5" customHeight="1" x14ac:dyDescent="0.35">
      <c r="A28" s="77" t="s">
        <v>85</v>
      </c>
      <c r="B28" s="516">
        <v>1914087</v>
      </c>
      <c r="C28" s="516">
        <v>2129</v>
      </c>
      <c r="D28" s="516">
        <v>749899</v>
      </c>
      <c r="E28" s="516">
        <v>2666116</v>
      </c>
    </row>
    <row r="29" spans="1:7" s="39" customFormat="1" ht="30" customHeight="1" x14ac:dyDescent="0.45">
      <c r="A29" s="79" t="s">
        <v>94</v>
      </c>
      <c r="B29" s="193">
        <v>217</v>
      </c>
      <c r="C29" s="193">
        <v>1951</v>
      </c>
      <c r="D29" s="193">
        <v>596225</v>
      </c>
      <c r="E29" s="193">
        <v>598393</v>
      </c>
    </row>
    <row r="30" spans="1:7" s="7" customFormat="1" ht="6.75" customHeight="1" x14ac:dyDescent="0.35">
      <c r="A30" s="80"/>
      <c r="B30" s="81"/>
      <c r="C30" s="81"/>
      <c r="D30" s="81"/>
      <c r="E30" s="81"/>
    </row>
    <row r="31" spans="1:7" ht="12.75" customHeight="1" x14ac:dyDescent="0.35">
      <c r="A31" s="46"/>
      <c r="B31" s="46"/>
      <c r="C31" s="46"/>
      <c r="D31" s="46"/>
      <c r="E31" s="46"/>
    </row>
    <row r="49" spans="5:5" ht="12.75" customHeight="1" x14ac:dyDescent="0.35">
      <c r="E49" s="22" t="s">
        <v>579</v>
      </c>
    </row>
  </sheetData>
  <mergeCells count="4">
    <mergeCell ref="F4:I4"/>
    <mergeCell ref="A2:E2"/>
    <mergeCell ref="A3:E3"/>
    <mergeCell ref="A4:E4"/>
  </mergeCells>
  <pageMargins left="0.70866141732283472" right="0.70866141732283472" top="0.74803149606299213" bottom="0.74803149606299213" header="0.31496062992125984" footer="0.31496062992125984"/>
  <pageSetup paperSize="9" scale="66" fitToHeight="0" orientation="portrait" r:id="rId1"/>
  <headerFooter>
    <oddHeader>&amp;C&amp;B&amp;"Arial"&amp;12&amp;Kff0000​‌For Official Use Only‌​</oddHeader>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Q216"/>
  <sheetViews>
    <sheetView showGridLines="0" workbookViewId="0"/>
  </sheetViews>
  <sheetFormatPr defaultColWidth="18.73046875" defaultRowHeight="12.75" customHeight="1" x14ac:dyDescent="0.35"/>
  <cols>
    <col min="1" max="1" width="60.86328125" style="39" customWidth="1"/>
    <col min="2" max="12" width="15.73046875" style="39" customWidth="1"/>
    <col min="13" max="13" width="15.73046875" style="41" customWidth="1"/>
    <col min="14" max="14" width="15.73046875" style="39" customWidth="1"/>
    <col min="15" max="15" width="15.73046875" style="41" customWidth="1"/>
    <col min="16" max="16" width="15.73046875" style="39" customWidth="1"/>
    <col min="17" max="16384" width="18.73046875" style="39"/>
  </cols>
  <sheetData>
    <row r="1" spans="1:17" ht="15.75" customHeight="1" x14ac:dyDescent="0.35">
      <c r="A1" s="17"/>
    </row>
    <row r="2" spans="1:17" ht="19.5" customHeight="1" x14ac:dyDescent="0.35">
      <c r="A2" s="715" t="s">
        <v>679</v>
      </c>
      <c r="B2" s="715"/>
      <c r="C2" s="715"/>
      <c r="D2" s="715"/>
      <c r="E2" s="715"/>
      <c r="F2" s="715"/>
      <c r="G2" s="715"/>
      <c r="H2" s="715"/>
      <c r="I2" s="715"/>
      <c r="J2" s="715"/>
      <c r="K2" s="715"/>
      <c r="L2" s="715"/>
      <c r="M2" s="715"/>
      <c r="N2" s="715"/>
      <c r="O2" s="715"/>
      <c r="P2" s="715"/>
    </row>
    <row r="3" spans="1:17" s="46" customFormat="1" ht="15.75" customHeight="1" x14ac:dyDescent="0.35">
      <c r="A3" s="735" t="s">
        <v>75</v>
      </c>
      <c r="B3" s="735"/>
      <c r="C3" s="735"/>
      <c r="D3" s="735"/>
      <c r="E3" s="735"/>
      <c r="F3" s="735"/>
      <c r="G3" s="735"/>
      <c r="H3" s="735"/>
      <c r="I3" s="735"/>
      <c r="J3" s="735"/>
      <c r="K3" s="735"/>
      <c r="L3" s="735"/>
      <c r="M3" s="735"/>
      <c r="N3" s="735"/>
      <c r="O3" s="735"/>
      <c r="P3" s="735"/>
    </row>
    <row r="4" spans="1:17" s="274" customFormat="1" ht="30" customHeight="1" x14ac:dyDescent="0.35">
      <c r="A4" s="68"/>
      <c r="B4" s="421" t="s">
        <v>533</v>
      </c>
      <c r="C4" s="421" t="s">
        <v>534</v>
      </c>
      <c r="D4" s="421" t="s">
        <v>535</v>
      </c>
      <c r="E4" s="421" t="s">
        <v>536</v>
      </c>
      <c r="F4" s="421" t="s">
        <v>537</v>
      </c>
      <c r="G4" s="421" t="s">
        <v>538</v>
      </c>
      <c r="H4" s="421" t="s">
        <v>539</v>
      </c>
      <c r="I4" s="421" t="s">
        <v>540</v>
      </c>
      <c r="J4" s="421" t="s">
        <v>541</v>
      </c>
      <c r="K4" s="421" t="s">
        <v>542</v>
      </c>
      <c r="L4" s="45" t="s">
        <v>358</v>
      </c>
      <c r="M4" s="555" t="s">
        <v>359</v>
      </c>
      <c r="N4" s="555" t="s">
        <v>577</v>
      </c>
      <c r="O4" s="567" t="s">
        <v>688</v>
      </c>
      <c r="P4" s="567" t="s">
        <v>689</v>
      </c>
    </row>
    <row r="5" spans="1:17" s="46" customFormat="1" ht="30" customHeight="1" x14ac:dyDescent="0.35">
      <c r="A5" s="733" t="s">
        <v>18</v>
      </c>
      <c r="B5" s="733"/>
      <c r="C5" s="733"/>
      <c r="D5" s="733"/>
      <c r="E5" s="733"/>
      <c r="F5" s="733"/>
      <c r="G5" s="733"/>
      <c r="H5" s="733"/>
      <c r="I5" s="733"/>
      <c r="J5" s="733"/>
      <c r="K5" s="733"/>
      <c r="L5" s="733"/>
      <c r="M5" s="733"/>
      <c r="N5" s="733"/>
      <c r="O5" s="733"/>
      <c r="P5" s="733"/>
    </row>
    <row r="6" spans="1:17" s="46" customFormat="1" ht="16.5" customHeight="1" x14ac:dyDescent="0.45">
      <c r="A6" s="281"/>
      <c r="B6" s="282"/>
      <c r="C6" s="282"/>
      <c r="D6" s="282"/>
      <c r="E6" s="282"/>
      <c r="F6" s="282"/>
      <c r="G6" s="282"/>
      <c r="H6" s="282"/>
      <c r="I6" s="282"/>
      <c r="J6" s="282"/>
      <c r="K6" s="282"/>
      <c r="L6" s="282"/>
      <c r="M6" s="282"/>
      <c r="N6" s="282"/>
      <c r="O6" s="282"/>
      <c r="P6" s="282"/>
    </row>
    <row r="7" spans="1:17" s="46" customFormat="1" ht="16.5" customHeight="1" x14ac:dyDescent="0.45">
      <c r="A7" s="107" t="s">
        <v>76</v>
      </c>
      <c r="B7" s="285"/>
      <c r="C7" s="285">
        <v>574260</v>
      </c>
      <c r="D7" s="285">
        <v>707705</v>
      </c>
      <c r="E7" s="285">
        <v>860411</v>
      </c>
      <c r="F7" s="285">
        <v>1129594</v>
      </c>
      <c r="G7" s="285">
        <v>1096162</v>
      </c>
      <c r="H7" s="285">
        <v>1025482</v>
      </c>
      <c r="I7" s="285">
        <v>1151350</v>
      </c>
      <c r="J7" s="285">
        <v>1291759</v>
      </c>
      <c r="K7" s="285">
        <v>1339350</v>
      </c>
      <c r="L7" s="285">
        <v>1536011</v>
      </c>
      <c r="M7" s="285">
        <v>1758216</v>
      </c>
      <c r="N7" s="285">
        <v>1950676</v>
      </c>
      <c r="O7" s="285">
        <v>2042819</v>
      </c>
      <c r="P7" s="308">
        <v>2457581</v>
      </c>
      <c r="Q7" s="599"/>
    </row>
    <row r="8" spans="1:17" s="46" customFormat="1" ht="16.5" customHeight="1" x14ac:dyDescent="0.45">
      <c r="A8" s="107" t="s">
        <v>79</v>
      </c>
      <c r="B8" s="285">
        <v>52017</v>
      </c>
      <c r="C8" s="285">
        <v>67231</v>
      </c>
      <c r="D8" s="285">
        <v>82397</v>
      </c>
      <c r="E8" s="285">
        <v>162283</v>
      </c>
      <c r="F8" s="285">
        <v>113078</v>
      </c>
      <c r="G8" s="285">
        <v>102962</v>
      </c>
      <c r="H8" s="285">
        <v>96871</v>
      </c>
      <c r="I8" s="285">
        <v>102826</v>
      </c>
      <c r="J8" s="285">
        <v>116700</v>
      </c>
      <c r="K8" s="285">
        <v>111169</v>
      </c>
      <c r="L8" s="285">
        <v>119958</v>
      </c>
      <c r="M8" s="285">
        <v>134611</v>
      </c>
      <c r="N8" s="285">
        <v>134346</v>
      </c>
      <c r="O8" s="285">
        <v>157218</v>
      </c>
      <c r="P8" s="308">
        <v>147907</v>
      </c>
      <c r="Q8" s="599"/>
    </row>
    <row r="9" spans="1:17" s="46" customFormat="1" ht="16.5" customHeight="1" x14ac:dyDescent="0.45">
      <c r="A9" s="72" t="s">
        <v>77</v>
      </c>
      <c r="B9" s="282">
        <v>29838</v>
      </c>
      <c r="C9" s="282">
        <v>38868</v>
      </c>
      <c r="D9" s="282">
        <v>44830</v>
      </c>
      <c r="E9" s="282">
        <v>62337</v>
      </c>
      <c r="F9" s="282">
        <v>62772</v>
      </c>
      <c r="G9" s="282">
        <v>65906</v>
      </c>
      <c r="H9" s="282">
        <v>62949</v>
      </c>
      <c r="I9" s="282">
        <v>66017</v>
      </c>
      <c r="J9" s="282">
        <v>76608</v>
      </c>
      <c r="K9" s="282">
        <v>70451</v>
      </c>
      <c r="L9" s="282">
        <v>81404</v>
      </c>
      <c r="M9" s="282">
        <v>86214</v>
      </c>
      <c r="N9" s="282">
        <v>89530</v>
      </c>
      <c r="O9" s="282">
        <v>92559</v>
      </c>
      <c r="P9" s="327">
        <v>94849</v>
      </c>
      <c r="Q9" s="599"/>
    </row>
    <row r="10" spans="1:17" s="46" customFormat="1" ht="16.5" customHeight="1" x14ac:dyDescent="0.45">
      <c r="A10" s="72" t="s">
        <v>78</v>
      </c>
      <c r="B10" s="282">
        <v>22178</v>
      </c>
      <c r="C10" s="282">
        <v>28363</v>
      </c>
      <c r="D10" s="282">
        <v>37568</v>
      </c>
      <c r="E10" s="282">
        <v>99946</v>
      </c>
      <c r="F10" s="282">
        <v>50307</v>
      </c>
      <c r="G10" s="282">
        <v>37057</v>
      </c>
      <c r="H10" s="282">
        <v>33922</v>
      </c>
      <c r="I10" s="282">
        <v>36809</v>
      </c>
      <c r="J10" s="282">
        <v>40092</v>
      </c>
      <c r="K10" s="282">
        <v>40718</v>
      </c>
      <c r="L10" s="282">
        <v>38555</v>
      </c>
      <c r="M10" s="282">
        <v>48397</v>
      </c>
      <c r="N10" s="282">
        <v>44816</v>
      </c>
      <c r="O10" s="282">
        <v>64659</v>
      </c>
      <c r="P10" s="327">
        <v>53058</v>
      </c>
      <c r="Q10" s="599"/>
    </row>
    <row r="11" spans="1:17" s="46" customFormat="1" ht="16.5" customHeight="1" x14ac:dyDescent="0.45">
      <c r="A11" s="73" t="s">
        <v>135</v>
      </c>
      <c r="B11" s="285">
        <v>4450</v>
      </c>
      <c r="C11" s="285">
        <v>5333</v>
      </c>
      <c r="D11" s="285">
        <v>5798</v>
      </c>
      <c r="E11" s="285">
        <v>6921</v>
      </c>
      <c r="F11" s="285">
        <v>7567</v>
      </c>
      <c r="G11" s="285">
        <v>8080</v>
      </c>
      <c r="H11" s="285">
        <v>8028</v>
      </c>
      <c r="I11" s="285">
        <v>8417</v>
      </c>
      <c r="J11" s="285">
        <v>9841</v>
      </c>
      <c r="K11" s="285">
        <v>9297</v>
      </c>
      <c r="L11" s="285">
        <v>9387</v>
      </c>
      <c r="M11" s="285">
        <v>9998</v>
      </c>
      <c r="N11" s="285">
        <v>10328</v>
      </c>
      <c r="O11" s="285">
        <v>10451</v>
      </c>
      <c r="P11" s="308">
        <v>10881</v>
      </c>
      <c r="Q11" s="599"/>
    </row>
    <row r="12" spans="1:17" s="46" customFormat="1" ht="16.5" customHeight="1" x14ac:dyDescent="0.45">
      <c r="A12" s="73" t="s">
        <v>136</v>
      </c>
      <c r="B12" s="285">
        <v>14654</v>
      </c>
      <c r="C12" s="285">
        <v>13125</v>
      </c>
      <c r="D12" s="285">
        <v>16043</v>
      </c>
      <c r="E12" s="285">
        <v>11388</v>
      </c>
      <c r="F12" s="285">
        <v>9476</v>
      </c>
      <c r="G12" s="285">
        <v>8849</v>
      </c>
      <c r="H12" s="285">
        <v>6569</v>
      </c>
      <c r="I12" s="285">
        <v>8542</v>
      </c>
      <c r="J12" s="285">
        <v>6059</v>
      </c>
      <c r="K12" s="285">
        <v>5232</v>
      </c>
      <c r="L12" s="285">
        <v>5611</v>
      </c>
      <c r="M12" s="285">
        <v>5666</v>
      </c>
      <c r="N12" s="285">
        <v>3874</v>
      </c>
      <c r="O12" s="285">
        <v>5648</v>
      </c>
      <c r="P12" s="308">
        <v>4003</v>
      </c>
      <c r="Q12" s="599"/>
    </row>
    <row r="13" spans="1:17" s="46" customFormat="1" ht="16.5" customHeight="1" x14ac:dyDescent="0.45">
      <c r="A13" s="74" t="s">
        <v>8</v>
      </c>
      <c r="B13" s="282">
        <v>38670</v>
      </c>
      <c r="C13" s="282">
        <v>50085</v>
      </c>
      <c r="D13" s="282">
        <v>86453</v>
      </c>
      <c r="E13" s="282">
        <v>70252</v>
      </c>
      <c r="F13" s="282">
        <v>84078</v>
      </c>
      <c r="G13" s="282">
        <v>57281</v>
      </c>
      <c r="H13" s="282">
        <v>76538</v>
      </c>
      <c r="I13" s="282">
        <v>88427</v>
      </c>
      <c r="J13" s="282">
        <v>73441</v>
      </c>
      <c r="K13" s="282">
        <v>80020</v>
      </c>
      <c r="L13" s="282">
        <v>88683</v>
      </c>
      <c r="M13" s="282">
        <v>80194</v>
      </c>
      <c r="N13" s="282">
        <v>87315</v>
      </c>
      <c r="O13" s="282">
        <v>161741</v>
      </c>
      <c r="P13" s="327">
        <v>98032</v>
      </c>
      <c r="Q13" s="599"/>
    </row>
    <row r="14" spans="1:17" s="46" customFormat="1" ht="16.5" customHeight="1" x14ac:dyDescent="0.45">
      <c r="A14" s="74" t="s">
        <v>9</v>
      </c>
      <c r="B14" s="282">
        <v>24016</v>
      </c>
      <c r="C14" s="282">
        <v>36960</v>
      </c>
      <c r="D14" s="282">
        <v>70409</v>
      </c>
      <c r="E14" s="282">
        <v>58864</v>
      </c>
      <c r="F14" s="282">
        <v>74602</v>
      </c>
      <c r="G14" s="282">
        <v>48432</v>
      </c>
      <c r="H14" s="282">
        <v>69970</v>
      </c>
      <c r="I14" s="282">
        <v>79884</v>
      </c>
      <c r="J14" s="282">
        <v>67382</v>
      </c>
      <c r="K14" s="282">
        <v>74787</v>
      </c>
      <c r="L14" s="282">
        <v>83072</v>
      </c>
      <c r="M14" s="282">
        <v>74528</v>
      </c>
      <c r="N14" s="282">
        <v>83441</v>
      </c>
      <c r="O14" s="282">
        <v>156093</v>
      </c>
      <c r="P14" s="327">
        <v>94030</v>
      </c>
      <c r="Q14" s="599"/>
    </row>
    <row r="15" spans="1:17" s="46" customFormat="1" ht="16.5" customHeight="1" x14ac:dyDescent="0.45">
      <c r="A15" s="75" t="s">
        <v>10</v>
      </c>
      <c r="B15" s="285">
        <v>27514</v>
      </c>
      <c r="C15" s="285">
        <v>37150</v>
      </c>
      <c r="D15" s="285">
        <v>41235</v>
      </c>
      <c r="E15" s="285">
        <v>44954</v>
      </c>
      <c r="F15" s="285">
        <v>64486</v>
      </c>
      <c r="G15" s="285">
        <v>58116</v>
      </c>
      <c r="H15" s="285">
        <v>57287</v>
      </c>
      <c r="I15" s="285">
        <v>64136</v>
      </c>
      <c r="J15" s="285">
        <v>71395</v>
      </c>
      <c r="K15" s="285">
        <v>76403</v>
      </c>
      <c r="L15" s="285">
        <v>83911</v>
      </c>
      <c r="M15" s="285">
        <v>94616</v>
      </c>
      <c r="N15" s="285">
        <v>100211</v>
      </c>
      <c r="O15" s="285">
        <v>120463</v>
      </c>
      <c r="P15" s="308">
        <v>118341</v>
      </c>
      <c r="Q15" s="599"/>
    </row>
    <row r="16" spans="1:17" s="46" customFormat="1" ht="16.5" customHeight="1" x14ac:dyDescent="0.45">
      <c r="A16" s="72" t="s">
        <v>11</v>
      </c>
      <c r="B16" s="282"/>
      <c r="C16" s="282"/>
      <c r="D16" s="282"/>
      <c r="E16" s="282"/>
      <c r="F16" s="282"/>
      <c r="G16" s="282"/>
      <c r="H16" s="282"/>
      <c r="I16" s="282"/>
      <c r="J16" s="282"/>
      <c r="K16" s="282">
        <v>31719</v>
      </c>
      <c r="L16" s="282">
        <v>31773</v>
      </c>
      <c r="M16" s="282">
        <v>35462</v>
      </c>
      <c r="N16" s="282">
        <v>36576</v>
      </c>
      <c r="O16" s="282">
        <v>45542</v>
      </c>
      <c r="P16" s="327">
        <v>40303</v>
      </c>
      <c r="Q16" s="599"/>
    </row>
    <row r="17" spans="1:17" s="46" customFormat="1" ht="16.5" customHeight="1" x14ac:dyDescent="0.45">
      <c r="A17" s="72" t="s">
        <v>80</v>
      </c>
      <c r="B17" s="282"/>
      <c r="C17" s="282"/>
      <c r="D17" s="282"/>
      <c r="E17" s="282"/>
      <c r="F17" s="282"/>
      <c r="G17" s="282"/>
      <c r="H17" s="282"/>
      <c r="I17" s="282"/>
      <c r="J17" s="282"/>
      <c r="K17" s="282">
        <v>44685</v>
      </c>
      <c r="L17" s="282">
        <v>51940</v>
      </c>
      <c r="M17" s="282">
        <v>58972</v>
      </c>
      <c r="N17" s="282">
        <v>63463</v>
      </c>
      <c r="O17" s="282">
        <v>74745</v>
      </c>
      <c r="P17" s="327">
        <v>77904</v>
      </c>
      <c r="Q17" s="599"/>
    </row>
    <row r="18" spans="1:17" s="46" customFormat="1" ht="16.5" customHeight="1" x14ac:dyDescent="0.45">
      <c r="A18" s="76" t="s">
        <v>137</v>
      </c>
      <c r="B18" s="285"/>
      <c r="C18" s="285"/>
      <c r="D18" s="285"/>
      <c r="E18" s="285"/>
      <c r="F18" s="285"/>
      <c r="G18" s="285"/>
      <c r="H18" s="285"/>
      <c r="I18" s="285"/>
      <c r="J18" s="285"/>
      <c r="K18" s="285"/>
      <c r="L18" s="285">
        <v>56</v>
      </c>
      <c r="M18" s="285">
        <v>121</v>
      </c>
      <c r="N18" s="285">
        <v>116</v>
      </c>
      <c r="O18" s="285">
        <v>271</v>
      </c>
      <c r="P18" s="308">
        <f>-174+745</f>
        <v>571</v>
      </c>
      <c r="Q18" s="599"/>
    </row>
    <row r="19" spans="1:17" s="46" customFormat="1" ht="16.5" customHeight="1" x14ac:dyDescent="0.45">
      <c r="A19" s="77" t="s">
        <v>81</v>
      </c>
      <c r="B19" s="285">
        <v>39157</v>
      </c>
      <c r="C19" s="285">
        <v>43206</v>
      </c>
      <c r="D19" s="285">
        <v>57206</v>
      </c>
      <c r="E19" s="285">
        <v>128717</v>
      </c>
      <c r="F19" s="285">
        <v>58068</v>
      </c>
      <c r="G19" s="285">
        <v>53696</v>
      </c>
      <c r="H19" s="285">
        <v>46153</v>
      </c>
      <c r="I19" s="285">
        <v>47232</v>
      </c>
      <c r="J19" s="285">
        <v>51364</v>
      </c>
      <c r="K19" s="285">
        <v>39998</v>
      </c>
      <c r="L19" s="285">
        <v>41715</v>
      </c>
      <c r="M19" s="285">
        <v>45782</v>
      </c>
      <c r="N19" s="285">
        <v>38126</v>
      </c>
      <c r="O19" s="285">
        <v>42674</v>
      </c>
      <c r="P19" s="308">
        <f>33395+745</f>
        <v>34140</v>
      </c>
      <c r="Q19" s="599"/>
    </row>
    <row r="20" spans="1:17" s="46" customFormat="1" ht="16.5" customHeight="1" x14ac:dyDescent="0.45">
      <c r="A20" s="73" t="s">
        <v>126</v>
      </c>
      <c r="B20" s="285">
        <v>-649</v>
      </c>
      <c r="C20" s="285">
        <v>-872</v>
      </c>
      <c r="D20" s="285">
        <v>-1036</v>
      </c>
      <c r="E20" s="285">
        <v>-1210</v>
      </c>
      <c r="F20" s="285">
        <v>-1444</v>
      </c>
      <c r="G20" s="285">
        <v>-1772</v>
      </c>
      <c r="H20" s="285">
        <v>-1822</v>
      </c>
      <c r="I20" s="285">
        <v>-2086</v>
      </c>
      <c r="J20" s="285">
        <v>-2449</v>
      </c>
      <c r="K20" s="285">
        <v>-2733</v>
      </c>
      <c r="L20" s="285">
        <v>-3584</v>
      </c>
      <c r="M20" s="285">
        <v>-4330</v>
      </c>
      <c r="N20" s="285">
        <v>-4481</v>
      </c>
      <c r="O20" s="285">
        <v>-4629</v>
      </c>
      <c r="P20" s="308">
        <v>-4492</v>
      </c>
      <c r="Q20" s="599"/>
    </row>
    <row r="21" spans="1:17" s="46" customFormat="1" ht="16.5" customHeight="1" x14ac:dyDescent="0.45">
      <c r="A21" s="73" t="s">
        <v>138</v>
      </c>
      <c r="B21" s="285">
        <v>57065</v>
      </c>
      <c r="C21" s="285">
        <v>85648</v>
      </c>
      <c r="D21" s="285">
        <v>107556</v>
      </c>
      <c r="E21" s="285">
        <v>153794</v>
      </c>
      <c r="F21" s="285">
        <v>-76385</v>
      </c>
      <c r="G21" s="285">
        <v>-112902</v>
      </c>
      <c r="H21" s="285">
        <v>93147</v>
      </c>
      <c r="I21" s="285">
        <v>103693</v>
      </c>
      <c r="J21" s="285">
        <v>14128</v>
      </c>
      <c r="K21" s="285">
        <v>186939</v>
      </c>
      <c r="L21" s="285">
        <v>191480</v>
      </c>
      <c r="M21" s="285">
        <v>164783</v>
      </c>
      <c r="N21" s="285">
        <v>83247</v>
      </c>
      <c r="O21" s="285">
        <v>230056</v>
      </c>
      <c r="P21" s="308">
        <v>198060</v>
      </c>
      <c r="Q21" s="599"/>
    </row>
    <row r="22" spans="1:17" s="46" customFormat="1" ht="16.5" customHeight="1" x14ac:dyDescent="0.45">
      <c r="A22" s="73" t="s">
        <v>12</v>
      </c>
      <c r="B22" s="285">
        <v>1373</v>
      </c>
      <c r="C22" s="285">
        <v>1913</v>
      </c>
      <c r="D22" s="285">
        <v>2307</v>
      </c>
      <c r="E22" s="285">
        <v>3059</v>
      </c>
      <c r="F22" s="285">
        <v>2440</v>
      </c>
      <c r="G22" s="285">
        <v>2265</v>
      </c>
      <c r="H22" s="285">
        <v>2373</v>
      </c>
      <c r="I22" s="285">
        <v>2817</v>
      </c>
      <c r="J22" s="285">
        <v>2852</v>
      </c>
      <c r="K22" s="285">
        <v>4067</v>
      </c>
      <c r="L22" s="285">
        <v>5010</v>
      </c>
      <c r="M22" s="285">
        <v>5708</v>
      </c>
      <c r="N22" s="285">
        <v>6559</v>
      </c>
      <c r="O22" s="285">
        <v>7323</v>
      </c>
      <c r="P22" s="308">
        <v>8065</v>
      </c>
      <c r="Q22" s="599"/>
    </row>
    <row r="23" spans="1:17" s="275" customFormat="1" ht="16.5" customHeight="1" x14ac:dyDescent="0.45">
      <c r="A23" s="76" t="s">
        <v>82</v>
      </c>
      <c r="B23" s="285">
        <v>55692</v>
      </c>
      <c r="C23" s="285">
        <v>83735</v>
      </c>
      <c r="D23" s="285">
        <v>105249</v>
      </c>
      <c r="E23" s="285">
        <v>150735</v>
      </c>
      <c r="F23" s="285">
        <v>-78825</v>
      </c>
      <c r="G23" s="285">
        <v>-115167</v>
      </c>
      <c r="H23" s="285">
        <v>90774</v>
      </c>
      <c r="I23" s="285">
        <v>100876</v>
      </c>
      <c r="J23" s="285">
        <v>11276</v>
      </c>
      <c r="K23" s="285">
        <v>182872</v>
      </c>
      <c r="L23" s="285">
        <v>186470</v>
      </c>
      <c r="M23" s="285">
        <v>159075</v>
      </c>
      <c r="N23" s="285">
        <v>76688</v>
      </c>
      <c r="O23" s="285">
        <v>222733</v>
      </c>
      <c r="P23" s="308">
        <v>189995</v>
      </c>
      <c r="Q23" s="599"/>
    </row>
    <row r="24" spans="1:17" s="275" customFormat="1" ht="16.5" customHeight="1" x14ac:dyDescent="0.45">
      <c r="A24" s="73" t="s">
        <v>125</v>
      </c>
      <c r="B24" s="285">
        <v>172</v>
      </c>
      <c r="C24" s="285">
        <v>238</v>
      </c>
      <c r="D24" s="285">
        <v>242</v>
      </c>
      <c r="E24" s="285">
        <v>314</v>
      </c>
      <c r="F24" s="285">
        <v>431</v>
      </c>
      <c r="G24" s="285">
        <v>297</v>
      </c>
      <c r="H24" s="285">
        <v>333</v>
      </c>
      <c r="I24" s="285">
        <v>351</v>
      </c>
      <c r="J24" s="285">
        <v>376</v>
      </c>
      <c r="K24" s="285">
        <v>367</v>
      </c>
      <c r="L24" s="285">
        <v>431</v>
      </c>
      <c r="M24" s="285">
        <v>557</v>
      </c>
      <c r="N24" s="285">
        <v>610</v>
      </c>
      <c r="O24" s="285">
        <v>850</v>
      </c>
      <c r="P24" s="308">
        <v>581</v>
      </c>
      <c r="Q24" s="599"/>
    </row>
    <row r="25" spans="1:17" s="275" customFormat="1" ht="16.5" customHeight="1" x14ac:dyDescent="0.45">
      <c r="A25" s="78" t="s">
        <v>139</v>
      </c>
      <c r="B25" s="285">
        <v>3529</v>
      </c>
      <c r="C25" s="285">
        <v>4368</v>
      </c>
      <c r="D25" s="285">
        <v>5076</v>
      </c>
      <c r="E25" s="285">
        <v>6557</v>
      </c>
      <c r="F25" s="285">
        <v>5450</v>
      </c>
      <c r="G25" s="285">
        <v>5270</v>
      </c>
      <c r="H25" s="285">
        <v>5416</v>
      </c>
      <c r="I25" s="285">
        <v>5897</v>
      </c>
      <c r="J25" s="285">
        <v>6178</v>
      </c>
      <c r="K25" s="285">
        <v>7928</v>
      </c>
      <c r="L25" s="285">
        <v>8647</v>
      </c>
      <c r="M25" s="285">
        <v>9264</v>
      </c>
      <c r="N25" s="285">
        <v>10214</v>
      </c>
      <c r="O25" s="285">
        <v>10114</v>
      </c>
      <c r="P25" s="308">
        <v>10465</v>
      </c>
      <c r="Q25" s="599"/>
    </row>
    <row r="26" spans="1:17" s="46" customFormat="1" ht="16.5" customHeight="1" x14ac:dyDescent="0.45">
      <c r="A26" s="72" t="s">
        <v>84</v>
      </c>
      <c r="B26" s="282"/>
      <c r="C26" s="282"/>
      <c r="D26" s="282"/>
      <c r="E26" s="282"/>
      <c r="F26" s="282"/>
      <c r="G26" s="282"/>
      <c r="H26" s="282"/>
      <c r="I26" s="282"/>
      <c r="J26" s="282"/>
      <c r="K26" s="282"/>
      <c r="L26" s="282"/>
      <c r="M26" s="282"/>
      <c r="N26" s="282"/>
      <c r="O26" s="282"/>
      <c r="P26" s="327"/>
      <c r="Q26" s="599"/>
    </row>
    <row r="27" spans="1:17" s="46" customFormat="1" ht="16.5" customHeight="1" x14ac:dyDescent="0.45">
      <c r="A27" s="6" t="s">
        <v>13</v>
      </c>
      <c r="B27" s="282"/>
      <c r="C27" s="282">
        <v>133445</v>
      </c>
      <c r="D27" s="282">
        <v>152706</v>
      </c>
      <c r="E27" s="282">
        <v>269183</v>
      </c>
      <c r="F27" s="282">
        <v>-33432</v>
      </c>
      <c r="G27" s="282">
        <v>-70680</v>
      </c>
      <c r="H27" s="282">
        <v>125867</v>
      </c>
      <c r="I27" s="282">
        <v>140409</v>
      </c>
      <c r="J27" s="282">
        <v>47591</v>
      </c>
      <c r="K27" s="282">
        <v>196661</v>
      </c>
      <c r="L27" s="282">
        <v>222205</v>
      </c>
      <c r="M27" s="282">
        <v>192460</v>
      </c>
      <c r="N27" s="282">
        <v>92143</v>
      </c>
      <c r="O27" s="282">
        <v>414762</v>
      </c>
      <c r="P27" s="327">
        <f>208535-745</f>
        <v>207790</v>
      </c>
      <c r="Q27" s="599"/>
    </row>
    <row r="28" spans="1:17" s="46" customFormat="1" ht="16.5" customHeight="1" x14ac:dyDescent="0.45">
      <c r="A28" s="77" t="s">
        <v>85</v>
      </c>
      <c r="B28" s="285">
        <v>574260</v>
      </c>
      <c r="C28" s="285">
        <v>707705</v>
      </c>
      <c r="D28" s="285">
        <v>860411</v>
      </c>
      <c r="E28" s="285">
        <v>1129594</v>
      </c>
      <c r="F28" s="285">
        <v>1096162</v>
      </c>
      <c r="G28" s="285">
        <v>1025482</v>
      </c>
      <c r="H28" s="285">
        <v>1151350</v>
      </c>
      <c r="I28" s="285">
        <v>1291759</v>
      </c>
      <c r="J28" s="285">
        <v>1339350</v>
      </c>
      <c r="K28" s="285">
        <v>1536011</v>
      </c>
      <c r="L28" s="285">
        <v>1758216</v>
      </c>
      <c r="M28" s="285">
        <v>1950676</v>
      </c>
      <c r="N28" s="285">
        <v>2042819</v>
      </c>
      <c r="O28" s="285">
        <v>2457581</v>
      </c>
      <c r="P28" s="308">
        <v>2666116</v>
      </c>
      <c r="Q28" s="599"/>
    </row>
    <row r="29" spans="1:17" s="46" customFormat="1" ht="30" customHeight="1" x14ac:dyDescent="0.45">
      <c r="A29" s="79" t="s">
        <v>94</v>
      </c>
      <c r="B29" s="284">
        <v>280397</v>
      </c>
      <c r="C29" s="284">
        <v>297301</v>
      </c>
      <c r="D29" s="284">
        <v>316040</v>
      </c>
      <c r="E29" s="284">
        <v>356045</v>
      </c>
      <c r="F29" s="284">
        <v>380663</v>
      </c>
      <c r="G29" s="284">
        <v>403708</v>
      </c>
      <c r="H29" s="284">
        <v>418029</v>
      </c>
      <c r="I29" s="284">
        <v>443426</v>
      </c>
      <c r="J29" s="284">
        <v>476038</v>
      </c>
      <c r="K29" s="284">
        <v>503911</v>
      </c>
      <c r="L29" s="284">
        <v>524449</v>
      </c>
      <c r="M29" s="284">
        <v>545117</v>
      </c>
      <c r="N29" s="284">
        <v>565831</v>
      </c>
      <c r="O29" s="284">
        <v>583906</v>
      </c>
      <c r="P29" s="529">
        <v>598393</v>
      </c>
      <c r="Q29" s="599"/>
    </row>
    <row r="30" spans="1:17" s="46" customFormat="1" ht="30" customHeight="1" x14ac:dyDescent="0.45">
      <c r="A30" s="79"/>
      <c r="B30" s="284"/>
      <c r="C30" s="284"/>
      <c r="D30" s="284"/>
      <c r="E30" s="284"/>
      <c r="F30" s="284"/>
      <c r="G30" s="284"/>
      <c r="H30" s="284"/>
      <c r="I30" s="284"/>
      <c r="J30" s="284"/>
      <c r="K30" s="284"/>
      <c r="L30" s="284"/>
      <c r="M30" s="284"/>
      <c r="N30" s="284"/>
      <c r="O30" s="284"/>
      <c r="P30" s="529"/>
    </row>
    <row r="31" spans="1:17" s="46" customFormat="1" ht="30" customHeight="1" x14ac:dyDescent="0.35">
      <c r="A31" s="733" t="s">
        <v>33</v>
      </c>
      <c r="B31" s="733"/>
      <c r="C31" s="733"/>
      <c r="D31" s="733"/>
      <c r="E31" s="733"/>
      <c r="F31" s="733"/>
      <c r="G31" s="733"/>
      <c r="H31" s="733"/>
      <c r="I31" s="733"/>
      <c r="J31" s="733"/>
      <c r="K31" s="733"/>
      <c r="L31" s="733"/>
      <c r="M31" s="733"/>
      <c r="N31" s="733"/>
      <c r="O31" s="733"/>
      <c r="P31" s="734"/>
    </row>
    <row r="32" spans="1:17" s="46" customFormat="1" ht="16.5" customHeight="1" x14ac:dyDescent="0.45">
      <c r="A32" s="424"/>
      <c r="B32" s="425"/>
      <c r="C32" s="425"/>
      <c r="D32" s="425"/>
      <c r="E32" s="425"/>
      <c r="F32" s="425"/>
      <c r="G32" s="425"/>
      <c r="H32" s="425"/>
      <c r="I32" s="425"/>
      <c r="J32" s="425"/>
      <c r="K32" s="425"/>
      <c r="L32" s="425"/>
      <c r="M32" s="425"/>
      <c r="N32" s="425"/>
      <c r="O32" s="425"/>
      <c r="P32" s="606"/>
    </row>
    <row r="33" spans="1:17" s="46" customFormat="1" ht="16.5" customHeight="1" x14ac:dyDescent="0.45">
      <c r="A33" s="107" t="s">
        <v>76</v>
      </c>
      <c r="B33" s="285"/>
      <c r="C33" s="285">
        <v>443953</v>
      </c>
      <c r="D33" s="285">
        <v>543787</v>
      </c>
      <c r="E33" s="285">
        <v>653930</v>
      </c>
      <c r="F33" s="285">
        <v>813698</v>
      </c>
      <c r="G33" s="285">
        <v>774571</v>
      </c>
      <c r="H33" s="285">
        <v>703139</v>
      </c>
      <c r="I33" s="285">
        <v>795100</v>
      </c>
      <c r="J33" s="285">
        <v>888653</v>
      </c>
      <c r="K33" s="285">
        <v>916829</v>
      </c>
      <c r="L33" s="285">
        <v>1057510</v>
      </c>
      <c r="M33" s="285">
        <v>1222902</v>
      </c>
      <c r="N33" s="285">
        <v>1366140</v>
      </c>
      <c r="O33" s="285">
        <v>1422439</v>
      </c>
      <c r="P33" s="308">
        <v>1750871</v>
      </c>
      <c r="Q33" s="599"/>
    </row>
    <row r="34" spans="1:17" s="46" customFormat="1" ht="16.5" customHeight="1" x14ac:dyDescent="0.45">
      <c r="A34" s="107" t="s">
        <v>79</v>
      </c>
      <c r="B34" s="285">
        <v>39828</v>
      </c>
      <c r="C34" s="285">
        <v>53624</v>
      </c>
      <c r="D34" s="285">
        <v>61607</v>
      </c>
      <c r="E34" s="285">
        <v>94736</v>
      </c>
      <c r="F34" s="285">
        <v>82662</v>
      </c>
      <c r="G34" s="285">
        <v>76300</v>
      </c>
      <c r="H34" s="285">
        <v>76695</v>
      </c>
      <c r="I34" s="285">
        <v>80226</v>
      </c>
      <c r="J34" s="285">
        <v>91352</v>
      </c>
      <c r="K34" s="285">
        <v>88844</v>
      </c>
      <c r="L34" s="285">
        <v>95543</v>
      </c>
      <c r="M34" s="285">
        <v>104086</v>
      </c>
      <c r="N34" s="285">
        <v>104186</v>
      </c>
      <c r="O34" s="285">
        <v>117062</v>
      </c>
      <c r="P34" s="308">
        <v>107331</v>
      </c>
      <c r="Q34" s="599"/>
    </row>
    <row r="35" spans="1:17" s="46" customFormat="1" ht="16.5" customHeight="1" x14ac:dyDescent="0.45">
      <c r="A35" s="72" t="s">
        <v>77</v>
      </c>
      <c r="B35" s="282">
        <v>24981</v>
      </c>
      <c r="C35" s="282">
        <v>33881</v>
      </c>
      <c r="D35" s="282">
        <v>37264</v>
      </c>
      <c r="E35" s="282">
        <v>51358</v>
      </c>
      <c r="F35" s="282">
        <v>52795</v>
      </c>
      <c r="G35" s="282">
        <v>55804</v>
      </c>
      <c r="H35" s="282">
        <v>56208</v>
      </c>
      <c r="I35" s="282">
        <v>59055</v>
      </c>
      <c r="J35" s="282">
        <v>69122</v>
      </c>
      <c r="K35" s="282">
        <v>65013</v>
      </c>
      <c r="L35" s="282">
        <v>75380</v>
      </c>
      <c r="M35" s="282">
        <v>79302</v>
      </c>
      <c r="N35" s="282">
        <v>82356</v>
      </c>
      <c r="O35" s="282">
        <v>85414</v>
      </c>
      <c r="P35" s="327">
        <v>87525</v>
      </c>
      <c r="Q35" s="599"/>
    </row>
    <row r="36" spans="1:17" s="46" customFormat="1" ht="16.5" customHeight="1" x14ac:dyDescent="0.45">
      <c r="A36" s="72" t="s">
        <v>78</v>
      </c>
      <c r="B36" s="282">
        <v>14847</v>
      </c>
      <c r="C36" s="282">
        <v>19743</v>
      </c>
      <c r="D36" s="282">
        <v>24343</v>
      </c>
      <c r="E36" s="282">
        <v>43378</v>
      </c>
      <c r="F36" s="282">
        <v>29867</v>
      </c>
      <c r="G36" s="282">
        <v>20496</v>
      </c>
      <c r="H36" s="282">
        <v>20487</v>
      </c>
      <c r="I36" s="282">
        <v>21171</v>
      </c>
      <c r="J36" s="282">
        <v>22230</v>
      </c>
      <c r="K36" s="282">
        <v>23831</v>
      </c>
      <c r="L36" s="282">
        <v>20163</v>
      </c>
      <c r="M36" s="282">
        <v>24785</v>
      </c>
      <c r="N36" s="282">
        <v>21830</v>
      </c>
      <c r="O36" s="282">
        <v>31648</v>
      </c>
      <c r="P36" s="327">
        <v>19806</v>
      </c>
      <c r="Q36" s="599"/>
    </row>
    <row r="37" spans="1:17" s="46" customFormat="1" ht="16.5" customHeight="1" x14ac:dyDescent="0.45">
      <c r="A37" s="73" t="s">
        <v>135</v>
      </c>
      <c r="B37" s="285">
        <v>4446</v>
      </c>
      <c r="C37" s="285">
        <v>5323</v>
      </c>
      <c r="D37" s="285">
        <v>5789</v>
      </c>
      <c r="E37" s="285">
        <v>6908</v>
      </c>
      <c r="F37" s="285">
        <v>7558</v>
      </c>
      <c r="G37" s="285">
        <v>8074</v>
      </c>
      <c r="H37" s="285">
        <v>8024</v>
      </c>
      <c r="I37" s="285">
        <v>8414</v>
      </c>
      <c r="J37" s="285">
        <v>9838</v>
      </c>
      <c r="K37" s="285">
        <v>9296</v>
      </c>
      <c r="L37" s="285">
        <v>9387</v>
      </c>
      <c r="M37" s="285">
        <v>9998</v>
      </c>
      <c r="N37" s="285">
        <v>10328</v>
      </c>
      <c r="O37" s="285">
        <v>10451</v>
      </c>
      <c r="P37" s="308">
        <v>10881</v>
      </c>
      <c r="Q37" s="599"/>
    </row>
    <row r="38" spans="1:17" s="46" customFormat="1" ht="16.5" customHeight="1" x14ac:dyDescent="0.45">
      <c r="A38" s="73" t="s">
        <v>136</v>
      </c>
      <c r="B38" s="285">
        <v>9248</v>
      </c>
      <c r="C38" s="285">
        <v>8657</v>
      </c>
      <c r="D38" s="285">
        <v>11237</v>
      </c>
      <c r="E38" s="285">
        <v>4446</v>
      </c>
      <c r="F38" s="285">
        <v>-1180</v>
      </c>
      <c r="G38" s="285">
        <v>-644</v>
      </c>
      <c r="H38" s="285">
        <v>-2892</v>
      </c>
      <c r="I38" s="285">
        <v>-2702</v>
      </c>
      <c r="J38" s="285">
        <v>-6094</v>
      </c>
      <c r="K38" s="285">
        <v>-6930</v>
      </c>
      <c r="L38" s="285">
        <v>-4370</v>
      </c>
      <c r="M38" s="285">
        <v>-3745</v>
      </c>
      <c r="N38" s="285">
        <v>-5599</v>
      </c>
      <c r="O38" s="285">
        <v>-3461</v>
      </c>
      <c r="P38" s="308">
        <v>-3402</v>
      </c>
      <c r="Q38" s="599"/>
    </row>
    <row r="39" spans="1:17" s="46" customFormat="1" ht="16.5" customHeight="1" x14ac:dyDescent="0.45">
      <c r="A39" s="74" t="s">
        <v>8</v>
      </c>
      <c r="B39" s="282">
        <v>32258</v>
      </c>
      <c r="C39" s="282">
        <v>44195</v>
      </c>
      <c r="D39" s="282">
        <v>79845</v>
      </c>
      <c r="E39" s="282">
        <v>60118</v>
      </c>
      <c r="F39" s="282">
        <v>68554</v>
      </c>
      <c r="G39" s="282">
        <v>44209</v>
      </c>
      <c r="H39" s="282">
        <v>62726</v>
      </c>
      <c r="I39" s="282">
        <v>72893</v>
      </c>
      <c r="J39" s="282">
        <v>57383</v>
      </c>
      <c r="K39" s="282">
        <v>63454</v>
      </c>
      <c r="L39" s="282">
        <v>73616</v>
      </c>
      <c r="M39" s="282">
        <v>65166</v>
      </c>
      <c r="N39" s="282">
        <v>72361</v>
      </c>
      <c r="O39" s="282">
        <v>143425</v>
      </c>
      <c r="P39" s="327">
        <v>81129</v>
      </c>
      <c r="Q39" s="599"/>
    </row>
    <row r="40" spans="1:17" s="46" customFormat="1" ht="16.5" customHeight="1" x14ac:dyDescent="0.45">
      <c r="A40" s="74" t="s">
        <v>9</v>
      </c>
      <c r="B40" s="282">
        <v>23011</v>
      </c>
      <c r="C40" s="282">
        <v>35538</v>
      </c>
      <c r="D40" s="282">
        <v>68607</v>
      </c>
      <c r="E40" s="282">
        <v>55672</v>
      </c>
      <c r="F40" s="282">
        <v>69734</v>
      </c>
      <c r="G40" s="282">
        <v>44852</v>
      </c>
      <c r="H40" s="282">
        <v>65619</v>
      </c>
      <c r="I40" s="282">
        <v>75595</v>
      </c>
      <c r="J40" s="282">
        <v>63477</v>
      </c>
      <c r="K40" s="282">
        <v>70384</v>
      </c>
      <c r="L40" s="282">
        <v>77986</v>
      </c>
      <c r="M40" s="282">
        <v>68911</v>
      </c>
      <c r="N40" s="282">
        <v>77960</v>
      </c>
      <c r="O40" s="282">
        <v>146886</v>
      </c>
      <c r="P40" s="327">
        <v>84532</v>
      </c>
      <c r="Q40" s="599"/>
    </row>
    <row r="41" spans="1:17" s="46" customFormat="1" ht="16.5" customHeight="1" x14ac:dyDescent="0.45">
      <c r="A41" s="75" t="s">
        <v>10</v>
      </c>
      <c r="B41" s="285">
        <v>23646</v>
      </c>
      <c r="C41" s="285">
        <v>31720</v>
      </c>
      <c r="D41" s="285">
        <v>34172</v>
      </c>
      <c r="E41" s="285">
        <v>37205</v>
      </c>
      <c r="F41" s="285">
        <v>45322</v>
      </c>
      <c r="G41" s="285">
        <v>41424</v>
      </c>
      <c r="H41" s="285">
        <v>40134</v>
      </c>
      <c r="I41" s="285">
        <v>44898</v>
      </c>
      <c r="J41" s="285">
        <v>48685</v>
      </c>
      <c r="K41" s="285">
        <v>50880</v>
      </c>
      <c r="L41" s="285">
        <v>54231</v>
      </c>
      <c r="M41" s="285">
        <v>60978</v>
      </c>
      <c r="N41" s="285">
        <v>64610</v>
      </c>
      <c r="O41" s="285">
        <v>73919</v>
      </c>
      <c r="P41" s="308">
        <v>70384</v>
      </c>
      <c r="Q41" s="599"/>
    </row>
    <row r="42" spans="1:17" s="46" customFormat="1" ht="16.5" customHeight="1" x14ac:dyDescent="0.45">
      <c r="A42" s="72" t="s">
        <v>11</v>
      </c>
      <c r="B42" s="282">
        <v>18104</v>
      </c>
      <c r="C42" s="282">
        <v>21473</v>
      </c>
      <c r="D42" s="282">
        <v>22583</v>
      </c>
      <c r="E42" s="282">
        <v>23561</v>
      </c>
      <c r="F42" s="282">
        <v>28642</v>
      </c>
      <c r="G42" s="282">
        <v>23431</v>
      </c>
      <c r="H42" s="282">
        <v>22183</v>
      </c>
      <c r="I42" s="282">
        <v>25264</v>
      </c>
      <c r="J42" s="282">
        <v>26941</v>
      </c>
      <c r="K42" s="282">
        <v>27793</v>
      </c>
      <c r="L42" s="282">
        <v>28067</v>
      </c>
      <c r="M42" s="282">
        <v>31371</v>
      </c>
      <c r="N42" s="282">
        <v>32509</v>
      </c>
      <c r="O42" s="282">
        <v>39390</v>
      </c>
      <c r="P42" s="327">
        <v>33968</v>
      </c>
      <c r="Q42" s="599"/>
    </row>
    <row r="43" spans="1:17" s="46" customFormat="1" ht="16.5" customHeight="1" x14ac:dyDescent="0.45">
      <c r="A43" s="72" t="s">
        <v>80</v>
      </c>
      <c r="B43" s="282">
        <v>5542</v>
      </c>
      <c r="C43" s="282">
        <v>10247</v>
      </c>
      <c r="D43" s="282">
        <v>11589</v>
      </c>
      <c r="E43" s="282">
        <v>13644</v>
      </c>
      <c r="F43" s="282">
        <v>16680</v>
      </c>
      <c r="G43" s="282">
        <v>17993</v>
      </c>
      <c r="H43" s="282">
        <v>17951</v>
      </c>
      <c r="I43" s="282">
        <v>19634</v>
      </c>
      <c r="J43" s="282">
        <v>21743</v>
      </c>
      <c r="K43" s="282">
        <v>23087</v>
      </c>
      <c r="L43" s="282">
        <v>26164</v>
      </c>
      <c r="M43" s="282">
        <v>29607</v>
      </c>
      <c r="N43" s="282">
        <v>32101</v>
      </c>
      <c r="O43" s="282">
        <v>34529</v>
      </c>
      <c r="P43" s="327">
        <v>36416</v>
      </c>
      <c r="Q43" s="599"/>
    </row>
    <row r="44" spans="1:17" s="46" customFormat="1" ht="16.5" customHeight="1" x14ac:dyDescent="0.45">
      <c r="A44" s="76" t="s">
        <v>137</v>
      </c>
      <c r="B44" s="285"/>
      <c r="C44" s="285"/>
      <c r="D44" s="285"/>
      <c r="E44" s="285"/>
      <c r="F44" s="285"/>
      <c r="G44" s="285"/>
      <c r="H44" s="285"/>
      <c r="I44" s="285"/>
      <c r="J44" s="285"/>
      <c r="K44" s="285"/>
      <c r="L44" s="285">
        <v>56</v>
      </c>
      <c r="M44" s="285">
        <v>121</v>
      </c>
      <c r="N44" s="285">
        <v>116</v>
      </c>
      <c r="O44" s="285">
        <v>271</v>
      </c>
      <c r="P44" s="308">
        <f>-174+745</f>
        <v>571</v>
      </c>
      <c r="Q44" s="599"/>
    </row>
    <row r="45" spans="1:17" s="46" customFormat="1" ht="16.5" customHeight="1" x14ac:dyDescent="0.45">
      <c r="A45" s="77" t="s">
        <v>81</v>
      </c>
      <c r="B45" s="285">
        <v>25430</v>
      </c>
      <c r="C45" s="285">
        <v>30560</v>
      </c>
      <c r="D45" s="285">
        <v>38672</v>
      </c>
      <c r="E45" s="285">
        <v>61978</v>
      </c>
      <c r="F45" s="285">
        <v>36160</v>
      </c>
      <c r="G45" s="285">
        <v>34232</v>
      </c>
      <c r="H45" s="285">
        <v>33669</v>
      </c>
      <c r="I45" s="285">
        <v>32626</v>
      </c>
      <c r="J45" s="285">
        <v>36574</v>
      </c>
      <c r="K45" s="285">
        <v>31033</v>
      </c>
      <c r="L45" s="285">
        <v>36999</v>
      </c>
      <c r="M45" s="285">
        <v>39484</v>
      </c>
      <c r="N45" s="285">
        <v>34093</v>
      </c>
      <c r="O45" s="285">
        <v>39953</v>
      </c>
      <c r="P45" s="308">
        <f>33370+745</f>
        <v>34115</v>
      </c>
      <c r="Q45" s="599"/>
    </row>
    <row r="46" spans="1:17" s="46" customFormat="1" ht="16.5" customHeight="1" x14ac:dyDescent="0.45">
      <c r="A46" s="73" t="s">
        <v>126</v>
      </c>
      <c r="B46" s="285">
        <v>-651</v>
      </c>
      <c r="C46" s="285">
        <v>-872</v>
      </c>
      <c r="D46" s="285">
        <v>-1035</v>
      </c>
      <c r="E46" s="285">
        <v>-1209</v>
      </c>
      <c r="F46" s="285">
        <v>-1444</v>
      </c>
      <c r="G46" s="285">
        <v>-1772</v>
      </c>
      <c r="H46" s="285">
        <v>-1822</v>
      </c>
      <c r="I46" s="285">
        <v>-2086</v>
      </c>
      <c r="J46" s="285">
        <v>-2448</v>
      </c>
      <c r="K46" s="285">
        <v>-2732</v>
      </c>
      <c r="L46" s="285">
        <v>-3584</v>
      </c>
      <c r="M46" s="285">
        <v>-4330</v>
      </c>
      <c r="N46" s="285">
        <v>-4480</v>
      </c>
      <c r="O46" s="285">
        <v>-4629</v>
      </c>
      <c r="P46" s="308">
        <v>-4491</v>
      </c>
      <c r="Q46" s="599"/>
    </row>
    <row r="47" spans="1:17" s="46" customFormat="1" ht="16.5" customHeight="1" x14ac:dyDescent="0.45">
      <c r="A47" s="73" t="s">
        <v>138</v>
      </c>
      <c r="B47" s="285">
        <v>42402</v>
      </c>
      <c r="C47" s="285">
        <v>62161</v>
      </c>
      <c r="D47" s="285">
        <v>80199</v>
      </c>
      <c r="E47" s="285">
        <v>106348</v>
      </c>
      <c r="F47" s="285">
        <v>-61186</v>
      </c>
      <c r="G47" s="285">
        <v>-95279</v>
      </c>
      <c r="H47" s="285">
        <v>70447</v>
      </c>
      <c r="I47" s="285">
        <v>70086</v>
      </c>
      <c r="J47" s="285">
        <v>7942</v>
      </c>
      <c r="K47" s="285">
        <v>135996</v>
      </c>
      <c r="L47" s="285">
        <v>134923</v>
      </c>
      <c r="M47" s="285">
        <v>116672</v>
      </c>
      <c r="N47" s="285">
        <v>45104</v>
      </c>
      <c r="O47" s="285">
        <v>140365</v>
      </c>
      <c r="P47" s="308">
        <v>146318</v>
      </c>
      <c r="Q47" s="599"/>
    </row>
    <row r="48" spans="1:17" s="46" customFormat="1" ht="16.5" customHeight="1" x14ac:dyDescent="0.45">
      <c r="A48" s="73" t="s">
        <v>12</v>
      </c>
      <c r="B48" s="285">
        <v>695</v>
      </c>
      <c r="C48" s="285">
        <v>1077</v>
      </c>
      <c r="D48" s="285">
        <v>1214</v>
      </c>
      <c r="E48" s="285">
        <v>1434</v>
      </c>
      <c r="F48" s="285">
        <v>1694</v>
      </c>
      <c r="G48" s="285">
        <v>1575</v>
      </c>
      <c r="H48" s="285">
        <v>1634</v>
      </c>
      <c r="I48" s="285">
        <v>1914</v>
      </c>
      <c r="J48" s="285">
        <v>1789</v>
      </c>
      <c r="K48" s="285">
        <v>2069</v>
      </c>
      <c r="L48" s="285">
        <v>2583</v>
      </c>
      <c r="M48" s="285">
        <v>2776</v>
      </c>
      <c r="N48" s="285">
        <v>3119</v>
      </c>
      <c r="O48" s="285">
        <v>3669</v>
      </c>
      <c r="P48" s="308">
        <v>4304</v>
      </c>
      <c r="Q48" s="599"/>
    </row>
    <row r="49" spans="1:17" s="275" customFormat="1" ht="16.5" customHeight="1" x14ac:dyDescent="0.45">
      <c r="A49" s="76" t="s">
        <v>82</v>
      </c>
      <c r="B49" s="285">
        <v>41707</v>
      </c>
      <c r="C49" s="285">
        <v>61084</v>
      </c>
      <c r="D49" s="285">
        <v>78985</v>
      </c>
      <c r="E49" s="285">
        <v>104914</v>
      </c>
      <c r="F49" s="285">
        <v>-62881</v>
      </c>
      <c r="G49" s="285">
        <v>-96854</v>
      </c>
      <c r="H49" s="285">
        <v>68813</v>
      </c>
      <c r="I49" s="285">
        <v>68172</v>
      </c>
      <c r="J49" s="285">
        <v>6154</v>
      </c>
      <c r="K49" s="285">
        <v>133927</v>
      </c>
      <c r="L49" s="285">
        <v>132340</v>
      </c>
      <c r="M49" s="285">
        <v>113895</v>
      </c>
      <c r="N49" s="285">
        <v>41985</v>
      </c>
      <c r="O49" s="285">
        <v>136696</v>
      </c>
      <c r="P49" s="308">
        <v>142014</v>
      </c>
      <c r="Q49" s="599"/>
    </row>
    <row r="50" spans="1:17" s="275" customFormat="1" ht="16.5" customHeight="1" x14ac:dyDescent="0.45">
      <c r="A50" s="73" t="s">
        <v>125</v>
      </c>
      <c r="B50" s="285">
        <v>168</v>
      </c>
      <c r="C50" s="285">
        <v>234</v>
      </c>
      <c r="D50" s="285">
        <v>241</v>
      </c>
      <c r="E50" s="285">
        <v>314</v>
      </c>
      <c r="F50" s="285">
        <v>430</v>
      </c>
      <c r="G50" s="285">
        <v>296</v>
      </c>
      <c r="H50" s="285">
        <v>333</v>
      </c>
      <c r="I50" s="285">
        <v>351</v>
      </c>
      <c r="J50" s="285">
        <v>376</v>
      </c>
      <c r="K50" s="285">
        <v>367</v>
      </c>
      <c r="L50" s="285">
        <v>427</v>
      </c>
      <c r="M50" s="285">
        <v>557</v>
      </c>
      <c r="N50" s="285">
        <v>609</v>
      </c>
      <c r="O50" s="285">
        <v>850</v>
      </c>
      <c r="P50" s="308">
        <v>581</v>
      </c>
      <c r="Q50" s="599"/>
    </row>
    <row r="51" spans="1:17" s="275" customFormat="1" ht="16.5" customHeight="1" x14ac:dyDescent="0.45">
      <c r="A51" s="78" t="s">
        <v>139</v>
      </c>
      <c r="B51" s="285">
        <v>2264</v>
      </c>
      <c r="C51" s="285">
        <v>2813</v>
      </c>
      <c r="D51" s="285">
        <v>3136</v>
      </c>
      <c r="E51" s="285">
        <v>3660</v>
      </c>
      <c r="F51" s="285">
        <v>4000</v>
      </c>
      <c r="G51" s="285">
        <v>3881</v>
      </c>
      <c r="H51" s="285">
        <v>4117</v>
      </c>
      <c r="I51" s="285">
        <v>4608</v>
      </c>
      <c r="J51" s="285">
        <v>4798</v>
      </c>
      <c r="K51" s="285">
        <v>5476</v>
      </c>
      <c r="L51" s="285">
        <v>5898</v>
      </c>
      <c r="M51" s="285">
        <v>6264</v>
      </c>
      <c r="N51" s="285">
        <v>6439</v>
      </c>
      <c r="O51" s="285">
        <v>6578</v>
      </c>
      <c r="P51" s="308">
        <v>6832</v>
      </c>
      <c r="Q51" s="599"/>
    </row>
    <row r="52" spans="1:17" s="46" customFormat="1" ht="16.5" customHeight="1" x14ac:dyDescent="0.45">
      <c r="A52" s="72" t="s">
        <v>84</v>
      </c>
      <c r="B52" s="282">
        <v>384010</v>
      </c>
      <c r="C52" s="282">
        <v>16964</v>
      </c>
      <c r="D52" s="282">
        <v>2205</v>
      </c>
      <c r="E52" s="282">
        <v>4340</v>
      </c>
      <c r="F52" s="282">
        <v>165</v>
      </c>
      <c r="G52" s="282">
        <v>4621</v>
      </c>
      <c r="H52" s="282">
        <v>3108</v>
      </c>
      <c r="I52" s="282">
        <v>7513</v>
      </c>
      <c r="J52" s="282">
        <v>2157</v>
      </c>
      <c r="K52" s="282">
        <v>-7143</v>
      </c>
      <c r="L52" s="282">
        <v>14496</v>
      </c>
      <c r="M52" s="282">
        <v>9893</v>
      </c>
      <c r="N52" s="282">
        <v>860</v>
      </c>
      <c r="O52" s="282">
        <v>172591</v>
      </c>
      <c r="P52" s="327">
        <v>9456</v>
      </c>
      <c r="Q52" s="599"/>
    </row>
    <row r="53" spans="1:17" s="46" customFormat="1" ht="16.5" customHeight="1" x14ac:dyDescent="0.45">
      <c r="A53" s="6" t="s">
        <v>13</v>
      </c>
      <c r="B53" s="282">
        <v>443953</v>
      </c>
      <c r="C53" s="282">
        <v>99833</v>
      </c>
      <c r="D53" s="282">
        <v>110143</v>
      </c>
      <c r="E53" s="282">
        <v>159768</v>
      </c>
      <c r="F53" s="282">
        <v>-39128</v>
      </c>
      <c r="G53" s="282">
        <v>-71431</v>
      </c>
      <c r="H53" s="282">
        <v>91961</v>
      </c>
      <c r="I53" s="282">
        <v>93553</v>
      </c>
      <c r="J53" s="282">
        <v>28176</v>
      </c>
      <c r="K53" s="282">
        <v>140681</v>
      </c>
      <c r="L53" s="282">
        <v>165392</v>
      </c>
      <c r="M53" s="282">
        <v>143237</v>
      </c>
      <c r="N53" s="282">
        <v>56299</v>
      </c>
      <c r="O53" s="282">
        <v>328432</v>
      </c>
      <c r="P53" s="327">
        <f>163216-745</f>
        <v>162471</v>
      </c>
      <c r="Q53" s="599"/>
    </row>
    <row r="54" spans="1:17" s="456" customFormat="1" ht="16.5" customHeight="1" x14ac:dyDescent="0.45">
      <c r="A54" s="77" t="s">
        <v>85</v>
      </c>
      <c r="B54" s="285">
        <v>443953</v>
      </c>
      <c r="C54" s="285">
        <v>543787</v>
      </c>
      <c r="D54" s="285">
        <v>653930</v>
      </c>
      <c r="E54" s="285">
        <v>813698</v>
      </c>
      <c r="F54" s="285">
        <v>774571</v>
      </c>
      <c r="G54" s="285">
        <v>703139</v>
      </c>
      <c r="H54" s="285">
        <v>795100</v>
      </c>
      <c r="I54" s="285">
        <v>888653</v>
      </c>
      <c r="J54" s="285">
        <v>916829</v>
      </c>
      <c r="K54" s="285">
        <v>1057510</v>
      </c>
      <c r="L54" s="285">
        <v>1222902</v>
      </c>
      <c r="M54" s="285">
        <v>1366140</v>
      </c>
      <c r="N54" s="285">
        <v>1422439</v>
      </c>
      <c r="O54" s="285">
        <v>1750871</v>
      </c>
      <c r="P54" s="308">
        <v>1914087</v>
      </c>
      <c r="Q54" s="599"/>
    </row>
    <row r="55" spans="1:17" s="46" customFormat="1" ht="30" customHeight="1" x14ac:dyDescent="0.45">
      <c r="A55" s="79" t="s">
        <v>94</v>
      </c>
      <c r="B55" s="284">
        <v>1521</v>
      </c>
      <c r="C55" s="284">
        <v>1078</v>
      </c>
      <c r="D55" s="284">
        <v>658</v>
      </c>
      <c r="E55" s="284">
        <v>570</v>
      </c>
      <c r="F55" s="284">
        <v>486</v>
      </c>
      <c r="G55" s="284">
        <v>434</v>
      </c>
      <c r="H55" s="284">
        <v>387</v>
      </c>
      <c r="I55" s="284">
        <v>355</v>
      </c>
      <c r="J55" s="284">
        <v>334</v>
      </c>
      <c r="K55" s="284">
        <v>299</v>
      </c>
      <c r="L55" s="284">
        <v>268</v>
      </c>
      <c r="M55" s="284">
        <v>255</v>
      </c>
      <c r="N55" s="284">
        <v>241</v>
      </c>
      <c r="O55" s="284">
        <v>223</v>
      </c>
      <c r="P55" s="529">
        <v>217</v>
      </c>
    </row>
    <row r="56" spans="1:17" s="46" customFormat="1" ht="16.5" customHeight="1" x14ac:dyDescent="0.45">
      <c r="A56" s="276"/>
      <c r="B56" s="283"/>
      <c r="C56" s="283"/>
      <c r="D56" s="283"/>
      <c r="E56" s="283"/>
      <c r="F56" s="283"/>
      <c r="G56" s="283"/>
      <c r="H56" s="283"/>
      <c r="I56" s="283"/>
      <c r="J56" s="283"/>
      <c r="K56" s="283"/>
      <c r="L56" s="283"/>
      <c r="M56" s="283"/>
      <c r="N56" s="283"/>
      <c r="O56" s="283"/>
      <c r="P56" s="607"/>
    </row>
    <row r="57" spans="1:17" s="46" customFormat="1" ht="30.75" customHeight="1" x14ac:dyDescent="0.35">
      <c r="A57" s="733" t="s">
        <v>34</v>
      </c>
      <c r="B57" s="733"/>
      <c r="C57" s="733"/>
      <c r="D57" s="733"/>
      <c r="E57" s="733"/>
      <c r="F57" s="733"/>
      <c r="G57" s="733"/>
      <c r="H57" s="733"/>
      <c r="I57" s="733"/>
      <c r="J57" s="733"/>
      <c r="K57" s="733"/>
      <c r="L57" s="733"/>
      <c r="M57" s="733"/>
      <c r="N57" s="733"/>
      <c r="O57" s="733"/>
      <c r="P57" s="734"/>
    </row>
    <row r="58" spans="1:17" s="46" customFormat="1" ht="16.5" customHeight="1" x14ac:dyDescent="0.45">
      <c r="A58" s="281"/>
      <c r="B58" s="282"/>
      <c r="C58" s="282"/>
      <c r="D58" s="282"/>
      <c r="E58" s="282"/>
      <c r="F58" s="282"/>
      <c r="G58" s="282"/>
      <c r="H58" s="282"/>
      <c r="I58" s="282"/>
      <c r="J58" s="282"/>
      <c r="K58" s="282"/>
      <c r="L58" s="282"/>
      <c r="M58" s="282"/>
      <c r="N58" s="282"/>
      <c r="O58" s="282"/>
      <c r="P58" s="327"/>
    </row>
    <row r="59" spans="1:17" s="46" customFormat="1" ht="16.5" customHeight="1" x14ac:dyDescent="0.45">
      <c r="A59" s="107" t="s">
        <v>680</v>
      </c>
      <c r="B59" s="285"/>
      <c r="C59" s="285">
        <v>35852</v>
      </c>
      <c r="D59" s="285">
        <v>43698</v>
      </c>
      <c r="E59" s="285">
        <v>52209</v>
      </c>
      <c r="F59" s="285">
        <v>57001</v>
      </c>
      <c r="G59" s="285">
        <v>51760</v>
      </c>
      <c r="H59" s="285">
        <v>44418</v>
      </c>
      <c r="I59" s="285">
        <v>48277</v>
      </c>
      <c r="J59" s="285">
        <v>49439</v>
      </c>
      <c r="K59" s="285">
        <v>47051</v>
      </c>
      <c r="L59" s="285">
        <v>51756</v>
      </c>
      <c r="M59" s="285">
        <v>51505</v>
      </c>
      <c r="N59" s="285">
        <v>53761</v>
      </c>
      <c r="O59" s="285">
        <v>54595</v>
      </c>
      <c r="P59" s="308">
        <v>58556</v>
      </c>
    </row>
    <row r="60" spans="1:17" s="46" customFormat="1" ht="16.5" customHeight="1" x14ac:dyDescent="0.45">
      <c r="A60" s="107" t="s">
        <v>79</v>
      </c>
      <c r="B60" s="285">
        <v>3334</v>
      </c>
      <c r="C60" s="285">
        <v>3331</v>
      </c>
      <c r="D60" s="285">
        <v>2782</v>
      </c>
      <c r="E60" s="285">
        <v>3093</v>
      </c>
      <c r="F60" s="285">
        <v>3020</v>
      </c>
      <c r="G60" s="285">
        <v>3800</v>
      </c>
      <c r="H60" s="285">
        <v>3727</v>
      </c>
      <c r="I60" s="285">
        <v>3280</v>
      </c>
      <c r="J60" s="285">
        <v>3126</v>
      </c>
      <c r="K60" s="285">
        <v>2935</v>
      </c>
      <c r="L60" s="285">
        <v>2827</v>
      </c>
      <c r="M60" s="285">
        <v>2677</v>
      </c>
      <c r="N60" s="285">
        <v>2628</v>
      </c>
      <c r="O60" s="285">
        <v>3020</v>
      </c>
      <c r="P60" s="308">
        <v>2212</v>
      </c>
    </row>
    <row r="61" spans="1:17" s="46" customFormat="1" ht="16.5" customHeight="1" x14ac:dyDescent="0.45">
      <c r="A61" s="72" t="s">
        <v>77</v>
      </c>
      <c r="B61" s="282">
        <v>2650</v>
      </c>
      <c r="C61" s="282">
        <v>3011</v>
      </c>
      <c r="D61" s="282">
        <v>2470</v>
      </c>
      <c r="E61" s="282">
        <v>2359</v>
      </c>
      <c r="F61" s="282">
        <v>2455</v>
      </c>
      <c r="G61" s="282">
        <v>3450</v>
      </c>
      <c r="H61" s="282">
        <v>3371</v>
      </c>
      <c r="I61" s="282">
        <v>2950</v>
      </c>
      <c r="J61" s="282">
        <v>2846</v>
      </c>
      <c r="K61" s="282">
        <v>2620</v>
      </c>
      <c r="L61" s="282">
        <v>2465</v>
      </c>
      <c r="M61" s="282">
        <v>2247</v>
      </c>
      <c r="N61" s="282">
        <v>2264</v>
      </c>
      <c r="O61" s="282">
        <v>2226</v>
      </c>
      <c r="P61" s="327">
        <v>1830</v>
      </c>
    </row>
    <row r="62" spans="1:17" s="46" customFormat="1" ht="16.5" customHeight="1" x14ac:dyDescent="0.45">
      <c r="A62" s="72" t="s">
        <v>78</v>
      </c>
      <c r="B62" s="282">
        <v>684</v>
      </c>
      <c r="C62" s="282">
        <v>320</v>
      </c>
      <c r="D62" s="282">
        <v>311</v>
      </c>
      <c r="E62" s="282">
        <v>734</v>
      </c>
      <c r="F62" s="282">
        <v>565</v>
      </c>
      <c r="G62" s="282">
        <v>350</v>
      </c>
      <c r="H62" s="282">
        <v>356</v>
      </c>
      <c r="I62" s="282">
        <v>330</v>
      </c>
      <c r="J62" s="282">
        <v>281</v>
      </c>
      <c r="K62" s="282">
        <v>315</v>
      </c>
      <c r="L62" s="282">
        <v>362</v>
      </c>
      <c r="M62" s="282">
        <v>429</v>
      </c>
      <c r="N62" s="282">
        <v>364</v>
      </c>
      <c r="O62" s="282">
        <v>794</v>
      </c>
      <c r="P62" s="327">
        <v>383</v>
      </c>
    </row>
    <row r="63" spans="1:17" s="46" customFormat="1" ht="16.5" customHeight="1" x14ac:dyDescent="0.45">
      <c r="A63" s="73" t="s">
        <v>135</v>
      </c>
      <c r="B63" s="285">
        <v>497</v>
      </c>
      <c r="C63" s="285">
        <v>579</v>
      </c>
      <c r="D63" s="285">
        <v>466</v>
      </c>
      <c r="E63" s="285">
        <v>419</v>
      </c>
      <c r="F63" s="285">
        <v>371</v>
      </c>
      <c r="G63" s="285">
        <v>521</v>
      </c>
      <c r="H63" s="285">
        <v>510</v>
      </c>
      <c r="I63" s="285">
        <v>443</v>
      </c>
      <c r="J63" s="285">
        <v>427</v>
      </c>
      <c r="K63" s="285">
        <v>394</v>
      </c>
      <c r="L63" s="285">
        <v>373</v>
      </c>
      <c r="M63" s="285">
        <v>343</v>
      </c>
      <c r="N63" s="285">
        <v>343</v>
      </c>
      <c r="O63" s="285">
        <v>329</v>
      </c>
      <c r="P63" s="308">
        <v>270</v>
      </c>
    </row>
    <row r="64" spans="1:17" s="46" customFormat="1" ht="16.5" customHeight="1" x14ac:dyDescent="0.45">
      <c r="A64" s="73" t="s">
        <v>136</v>
      </c>
      <c r="B64" s="285">
        <v>-1825</v>
      </c>
      <c r="C64" s="285">
        <v>-6390</v>
      </c>
      <c r="D64" s="285">
        <v>-7573</v>
      </c>
      <c r="E64" s="285">
        <v>-4199</v>
      </c>
      <c r="F64" s="285">
        <v>-2859</v>
      </c>
      <c r="G64" s="285">
        <v>-2311</v>
      </c>
      <c r="H64" s="285">
        <v>-2707</v>
      </c>
      <c r="I64" s="285">
        <v>-4439</v>
      </c>
      <c r="J64" s="285">
        <v>-4271</v>
      </c>
      <c r="K64" s="285">
        <v>-3554</v>
      </c>
      <c r="L64" s="285">
        <v>-2903</v>
      </c>
      <c r="M64" s="285">
        <v>-2972</v>
      </c>
      <c r="N64" s="285">
        <v>-877</v>
      </c>
      <c r="O64" s="285">
        <v>-1960</v>
      </c>
      <c r="P64" s="308">
        <v>-7217</v>
      </c>
    </row>
    <row r="65" spans="1:16" s="46" customFormat="1" ht="16.5" customHeight="1" x14ac:dyDescent="0.45">
      <c r="A65" s="74" t="s">
        <v>8</v>
      </c>
      <c r="B65" s="282">
        <v>984</v>
      </c>
      <c r="C65" s="282">
        <v>1252</v>
      </c>
      <c r="D65" s="282">
        <v>627</v>
      </c>
      <c r="E65" s="282">
        <v>1017</v>
      </c>
      <c r="F65" s="282">
        <v>867</v>
      </c>
      <c r="G65" s="282">
        <v>671</v>
      </c>
      <c r="H65" s="282">
        <v>581</v>
      </c>
      <c r="I65" s="282">
        <v>733</v>
      </c>
      <c r="J65" s="282">
        <v>718</v>
      </c>
      <c r="K65" s="282">
        <v>734</v>
      </c>
      <c r="L65" s="282">
        <v>1260</v>
      </c>
      <c r="M65" s="282">
        <v>996</v>
      </c>
      <c r="N65" s="282">
        <v>1193</v>
      </c>
      <c r="O65" s="282">
        <v>808</v>
      </c>
      <c r="P65" s="327">
        <v>724</v>
      </c>
    </row>
    <row r="66" spans="1:16" s="46" customFormat="1" ht="16.5" customHeight="1" x14ac:dyDescent="0.45">
      <c r="A66" s="74" t="s">
        <v>9</v>
      </c>
      <c r="B66" s="282">
        <v>2810</v>
      </c>
      <c r="C66" s="282">
        <v>7642</v>
      </c>
      <c r="D66" s="282">
        <v>8200</v>
      </c>
      <c r="E66" s="282">
        <v>5216</v>
      </c>
      <c r="F66" s="282">
        <v>3726</v>
      </c>
      <c r="G66" s="282">
        <v>2982</v>
      </c>
      <c r="H66" s="282">
        <v>3288</v>
      </c>
      <c r="I66" s="282">
        <v>5172</v>
      </c>
      <c r="J66" s="282">
        <v>4989</v>
      </c>
      <c r="K66" s="282">
        <v>4288</v>
      </c>
      <c r="L66" s="282">
        <v>4164</v>
      </c>
      <c r="M66" s="282">
        <v>3968</v>
      </c>
      <c r="N66" s="282">
        <v>2070</v>
      </c>
      <c r="O66" s="282">
        <v>2768</v>
      </c>
      <c r="P66" s="327">
        <v>7941</v>
      </c>
    </row>
    <row r="67" spans="1:16" s="46" customFormat="1" ht="16.5" customHeight="1" x14ac:dyDescent="0.45">
      <c r="A67" s="75" t="s">
        <v>10</v>
      </c>
      <c r="B67" s="285">
        <v>1185</v>
      </c>
      <c r="C67" s="285">
        <v>923</v>
      </c>
      <c r="D67" s="285">
        <v>823</v>
      </c>
      <c r="E67" s="285">
        <v>1142</v>
      </c>
      <c r="F67" s="285">
        <v>1483</v>
      </c>
      <c r="G67" s="285">
        <v>1233</v>
      </c>
      <c r="H67" s="285">
        <v>1150</v>
      </c>
      <c r="I67" s="285">
        <v>1309</v>
      </c>
      <c r="J67" s="285">
        <v>1238</v>
      </c>
      <c r="K67" s="285">
        <v>1223</v>
      </c>
      <c r="L67" s="285">
        <v>1236</v>
      </c>
      <c r="M67" s="285">
        <v>1291</v>
      </c>
      <c r="N67" s="285">
        <v>1392</v>
      </c>
      <c r="O67" s="285">
        <v>1792</v>
      </c>
      <c r="P67" s="308">
        <v>1403</v>
      </c>
    </row>
    <row r="68" spans="1:16" s="46" customFormat="1" ht="16.5" customHeight="1" x14ac:dyDescent="0.45">
      <c r="A68" s="72" t="s">
        <v>11</v>
      </c>
      <c r="B68" s="282">
        <v>962</v>
      </c>
      <c r="C68" s="282">
        <v>635</v>
      </c>
      <c r="D68" s="282">
        <v>550</v>
      </c>
      <c r="E68" s="282">
        <v>839</v>
      </c>
      <c r="F68" s="282">
        <v>1097</v>
      </c>
      <c r="G68" s="282">
        <v>786</v>
      </c>
      <c r="H68" s="282">
        <v>714</v>
      </c>
      <c r="I68" s="282">
        <v>846</v>
      </c>
      <c r="J68" s="282">
        <v>759</v>
      </c>
      <c r="K68" s="282">
        <v>728</v>
      </c>
      <c r="L68" s="282">
        <v>687</v>
      </c>
      <c r="M68" s="282">
        <v>704</v>
      </c>
      <c r="N68" s="282">
        <v>765</v>
      </c>
      <c r="O68" s="282">
        <v>1166</v>
      </c>
      <c r="P68" s="327">
        <v>831</v>
      </c>
    </row>
    <row r="69" spans="1:16" s="46" customFormat="1" ht="16.5" customHeight="1" x14ac:dyDescent="0.45">
      <c r="A69" s="72" t="s">
        <v>80</v>
      </c>
      <c r="B69" s="282">
        <v>223</v>
      </c>
      <c r="C69" s="282">
        <v>289</v>
      </c>
      <c r="D69" s="282">
        <v>273</v>
      </c>
      <c r="E69" s="282">
        <v>302</v>
      </c>
      <c r="F69" s="282">
        <v>386</v>
      </c>
      <c r="G69" s="282">
        <v>447</v>
      </c>
      <c r="H69" s="282">
        <v>436</v>
      </c>
      <c r="I69" s="282">
        <v>463</v>
      </c>
      <c r="J69" s="282">
        <v>479</v>
      </c>
      <c r="K69" s="282">
        <v>495</v>
      </c>
      <c r="L69" s="282">
        <v>549</v>
      </c>
      <c r="M69" s="282">
        <v>587</v>
      </c>
      <c r="N69" s="282">
        <v>627</v>
      </c>
      <c r="O69" s="282">
        <v>626</v>
      </c>
      <c r="P69" s="327">
        <v>572</v>
      </c>
    </row>
    <row r="70" spans="1:16" s="46" customFormat="1" ht="16.5" customHeight="1" x14ac:dyDescent="0.45">
      <c r="A70" s="76" t="s">
        <v>137</v>
      </c>
      <c r="B70" s="285"/>
      <c r="C70" s="285"/>
      <c r="D70" s="285"/>
      <c r="E70" s="285"/>
      <c r="F70" s="285"/>
      <c r="G70" s="285"/>
      <c r="H70" s="285"/>
      <c r="I70" s="285"/>
      <c r="J70" s="285"/>
      <c r="K70" s="285"/>
      <c r="L70" s="285">
        <v>-7</v>
      </c>
      <c r="M70" s="285">
        <v>-14</v>
      </c>
      <c r="N70" s="285">
        <v>-10</v>
      </c>
      <c r="O70" s="285">
        <v>-14</v>
      </c>
      <c r="P70" s="308">
        <f>-15+7</f>
        <v>-8</v>
      </c>
    </row>
    <row r="71" spans="1:16" s="46" customFormat="1" ht="16.5" customHeight="1" x14ac:dyDescent="0.45">
      <c r="A71" s="77" t="s">
        <v>81</v>
      </c>
      <c r="B71" s="285">
        <v>324</v>
      </c>
      <c r="C71" s="285">
        <v>-3983</v>
      </c>
      <c r="D71" s="285">
        <v>-5614</v>
      </c>
      <c r="E71" s="285">
        <v>-2247</v>
      </c>
      <c r="F71" s="285">
        <v>-1321</v>
      </c>
      <c r="G71" s="285">
        <v>256</v>
      </c>
      <c r="H71" s="285">
        <v>-129</v>
      </c>
      <c r="I71" s="285">
        <v>-2468</v>
      </c>
      <c r="J71" s="285">
        <v>-2382</v>
      </c>
      <c r="K71" s="285">
        <v>-1842</v>
      </c>
      <c r="L71" s="285">
        <v>-1320</v>
      </c>
      <c r="M71" s="285">
        <v>-1600</v>
      </c>
      <c r="N71" s="285">
        <v>349</v>
      </c>
      <c r="O71" s="285">
        <v>-746</v>
      </c>
      <c r="P71" s="308">
        <f>-6422+7</f>
        <v>-6415</v>
      </c>
    </row>
    <row r="72" spans="1:16" s="46" customFormat="1" ht="16.5" customHeight="1" x14ac:dyDescent="0.45">
      <c r="A72" s="73" t="s">
        <v>126</v>
      </c>
      <c r="B72" s="285">
        <v>-29</v>
      </c>
      <c r="C72" s="285">
        <v>-33</v>
      </c>
      <c r="D72" s="285">
        <v>-29</v>
      </c>
      <c r="E72" s="285">
        <v>-25</v>
      </c>
      <c r="F72" s="285">
        <v>-45</v>
      </c>
      <c r="G72" s="285">
        <v>-24</v>
      </c>
      <c r="H72" s="285">
        <v>-26</v>
      </c>
      <c r="I72" s="285">
        <v>-23</v>
      </c>
      <c r="J72" s="285">
        <v>-21</v>
      </c>
      <c r="K72" s="285">
        <v>-21</v>
      </c>
      <c r="L72" s="285">
        <v>-35</v>
      </c>
      <c r="M72" s="285">
        <v>-60</v>
      </c>
      <c r="N72" s="285">
        <v>-60</v>
      </c>
      <c r="O72" s="285">
        <v>-76</v>
      </c>
      <c r="P72" s="308">
        <v>-57</v>
      </c>
    </row>
    <row r="73" spans="1:16" s="46" customFormat="1" ht="16.5" customHeight="1" x14ac:dyDescent="0.45">
      <c r="A73" s="73" t="s">
        <v>138</v>
      </c>
      <c r="B73" s="285">
        <v>4735</v>
      </c>
      <c r="C73" s="285">
        <v>5751</v>
      </c>
      <c r="D73" s="285">
        <v>6231</v>
      </c>
      <c r="E73" s="285">
        <v>8365</v>
      </c>
      <c r="F73" s="285">
        <v>-2736</v>
      </c>
      <c r="G73" s="285">
        <v>-7053</v>
      </c>
      <c r="H73" s="285">
        <v>5211</v>
      </c>
      <c r="I73" s="285">
        <v>4568</v>
      </c>
      <c r="J73" s="285">
        <v>253</v>
      </c>
      <c r="K73" s="285">
        <v>6860</v>
      </c>
      <c r="L73" s="285">
        <v>7022</v>
      </c>
      <c r="M73" s="285">
        <v>4433</v>
      </c>
      <c r="N73" s="285">
        <v>1497</v>
      </c>
      <c r="O73" s="285">
        <v>5431</v>
      </c>
      <c r="P73" s="308">
        <v>4582</v>
      </c>
    </row>
    <row r="74" spans="1:16" s="46" customFormat="1" ht="16.5" customHeight="1" x14ac:dyDescent="0.45">
      <c r="A74" s="73" t="s">
        <v>12</v>
      </c>
      <c r="B74" s="285">
        <v>103</v>
      </c>
      <c r="C74" s="285">
        <v>134</v>
      </c>
      <c r="D74" s="285">
        <v>140</v>
      </c>
      <c r="E74" s="285">
        <v>174</v>
      </c>
      <c r="F74" s="285">
        <v>180</v>
      </c>
      <c r="G74" s="285">
        <v>167</v>
      </c>
      <c r="H74" s="285">
        <v>148</v>
      </c>
      <c r="I74" s="285">
        <v>160</v>
      </c>
      <c r="J74" s="285">
        <v>153</v>
      </c>
      <c r="K74" s="285">
        <v>177</v>
      </c>
      <c r="L74" s="285">
        <v>207</v>
      </c>
      <c r="M74" s="285">
        <v>202</v>
      </c>
      <c r="N74" s="285">
        <v>190</v>
      </c>
      <c r="O74" s="285">
        <v>203</v>
      </c>
      <c r="P74" s="308">
        <v>201</v>
      </c>
    </row>
    <row r="75" spans="1:16" s="46" customFormat="1" ht="16.5" customHeight="1" x14ac:dyDescent="0.45">
      <c r="A75" s="76" t="s">
        <v>82</v>
      </c>
      <c r="B75" s="285">
        <v>4632</v>
      </c>
      <c r="C75" s="285">
        <v>5617</v>
      </c>
      <c r="D75" s="285">
        <v>6092</v>
      </c>
      <c r="E75" s="285">
        <v>8191</v>
      </c>
      <c r="F75" s="285">
        <v>-2916</v>
      </c>
      <c r="G75" s="285">
        <v>-7220</v>
      </c>
      <c r="H75" s="285">
        <v>5063</v>
      </c>
      <c r="I75" s="285">
        <v>4408</v>
      </c>
      <c r="J75" s="285">
        <v>100</v>
      </c>
      <c r="K75" s="285">
        <v>6682</v>
      </c>
      <c r="L75" s="285">
        <v>6814</v>
      </c>
      <c r="M75" s="285">
        <v>4231</v>
      </c>
      <c r="N75" s="285">
        <v>1307</v>
      </c>
      <c r="O75" s="285">
        <v>5228</v>
      </c>
      <c r="P75" s="308">
        <v>4382</v>
      </c>
    </row>
    <row r="76" spans="1:16" s="46" customFormat="1" ht="16.5" customHeight="1" x14ac:dyDescent="0.45">
      <c r="A76" s="73" t="s">
        <v>125</v>
      </c>
      <c r="B76" s="285">
        <v>10</v>
      </c>
      <c r="C76" s="285">
        <v>12</v>
      </c>
      <c r="D76" s="285">
        <v>16</v>
      </c>
      <c r="E76" s="285">
        <v>13</v>
      </c>
      <c r="F76" s="285">
        <v>12</v>
      </c>
      <c r="G76" s="285">
        <v>14</v>
      </c>
      <c r="H76" s="285">
        <v>10</v>
      </c>
      <c r="I76" s="285">
        <v>8</v>
      </c>
      <c r="J76" s="285">
        <v>10</v>
      </c>
      <c r="K76" s="285">
        <v>15</v>
      </c>
      <c r="L76" s="285">
        <v>12</v>
      </c>
      <c r="M76" s="285">
        <v>11</v>
      </c>
      <c r="N76" s="285">
        <v>12</v>
      </c>
      <c r="O76" s="285">
        <v>5</v>
      </c>
      <c r="P76" s="308">
        <v>5</v>
      </c>
    </row>
    <row r="77" spans="1:16" s="46" customFormat="1" ht="16.5" customHeight="1" x14ac:dyDescent="0.45">
      <c r="A77" s="78" t="s">
        <v>139</v>
      </c>
      <c r="B77" s="285">
        <v>155</v>
      </c>
      <c r="C77" s="285">
        <v>152</v>
      </c>
      <c r="D77" s="285">
        <v>130</v>
      </c>
      <c r="E77" s="285">
        <v>134</v>
      </c>
      <c r="F77" s="285">
        <v>132</v>
      </c>
      <c r="G77" s="285">
        <v>133</v>
      </c>
      <c r="H77" s="285">
        <v>143</v>
      </c>
      <c r="I77" s="285">
        <v>152</v>
      </c>
      <c r="J77" s="285">
        <v>129</v>
      </c>
      <c r="K77" s="285">
        <v>131</v>
      </c>
      <c r="L77" s="285">
        <v>135</v>
      </c>
      <c r="M77" s="285">
        <v>128</v>
      </c>
      <c r="N77" s="285">
        <v>129</v>
      </c>
      <c r="O77" s="285">
        <v>132</v>
      </c>
      <c r="P77" s="308">
        <v>133</v>
      </c>
    </row>
    <row r="78" spans="1:16" s="46" customFormat="1" ht="16.5" customHeight="1" x14ac:dyDescent="0.45">
      <c r="A78" s="72" t="s">
        <v>84</v>
      </c>
      <c r="B78" s="282">
        <v>32149</v>
      </c>
      <c r="C78" s="282">
        <v>8939</v>
      </c>
      <c r="D78" s="282">
        <v>-239</v>
      </c>
      <c r="E78" s="282">
        <v>166</v>
      </c>
      <c r="F78" s="282">
        <v>-447</v>
      </c>
      <c r="G78" s="282">
        <v>569</v>
      </c>
      <c r="H78" s="282">
        <v>-406</v>
      </c>
      <c r="I78" s="282">
        <v>-169</v>
      </c>
      <c r="J78" s="282">
        <v>462</v>
      </c>
      <c r="K78" s="282">
        <v>426</v>
      </c>
      <c r="L78" s="282">
        <v>-1198</v>
      </c>
      <c r="M78" s="282">
        <v>293</v>
      </c>
      <c r="N78" s="282">
        <v>-303</v>
      </c>
      <c r="O78" s="282">
        <v>12</v>
      </c>
      <c r="P78" s="327">
        <v>-101</v>
      </c>
    </row>
    <row r="79" spans="1:16" s="46" customFormat="1" ht="16.5" customHeight="1" x14ac:dyDescent="0.45">
      <c r="A79" s="6" t="s">
        <v>13</v>
      </c>
      <c r="B79" s="282">
        <v>36435</v>
      </c>
      <c r="C79" s="282">
        <v>9819</v>
      </c>
      <c r="D79" s="282">
        <v>-371</v>
      </c>
      <c r="E79" s="282">
        <v>5544</v>
      </c>
      <c r="F79" s="282">
        <v>-5220</v>
      </c>
      <c r="G79" s="282">
        <v>-7060</v>
      </c>
      <c r="H79" s="282">
        <v>3859</v>
      </c>
      <c r="I79" s="282">
        <v>1162</v>
      </c>
      <c r="J79" s="282">
        <v>-2388</v>
      </c>
      <c r="K79" s="282">
        <v>4736</v>
      </c>
      <c r="L79" s="282">
        <v>3765</v>
      </c>
      <c r="M79" s="282">
        <v>2402</v>
      </c>
      <c r="N79" s="282">
        <v>833</v>
      </c>
      <c r="O79" s="282">
        <v>3961</v>
      </c>
      <c r="P79" s="327">
        <f>-2596+7</f>
        <v>-2589</v>
      </c>
    </row>
    <row r="80" spans="1:16" s="456" customFormat="1" ht="16.5" customHeight="1" x14ac:dyDescent="0.45">
      <c r="A80" s="77" t="s">
        <v>681</v>
      </c>
      <c r="B80" s="285">
        <v>36435</v>
      </c>
      <c r="C80" s="285">
        <v>45672</v>
      </c>
      <c r="D80" s="285">
        <v>43327</v>
      </c>
      <c r="E80" s="285">
        <v>57753</v>
      </c>
      <c r="F80" s="285">
        <v>51782</v>
      </c>
      <c r="G80" s="285">
        <v>44700</v>
      </c>
      <c r="H80" s="285">
        <v>48277</v>
      </c>
      <c r="I80" s="285">
        <v>49439</v>
      </c>
      <c r="J80" s="285">
        <v>47051</v>
      </c>
      <c r="K80" s="285">
        <v>51787</v>
      </c>
      <c r="L80" s="285">
        <v>55522</v>
      </c>
      <c r="M80" s="285">
        <v>53907</v>
      </c>
      <c r="N80" s="285">
        <v>54595</v>
      </c>
      <c r="O80" s="285">
        <v>58556</v>
      </c>
      <c r="P80" s="308">
        <v>55960</v>
      </c>
    </row>
    <row r="81" spans="1:16" s="46" customFormat="1" ht="30" customHeight="1" x14ac:dyDescent="0.45">
      <c r="A81" s="79" t="s">
        <v>94</v>
      </c>
      <c r="B81" s="284">
        <v>1088</v>
      </c>
      <c r="C81" s="284">
        <v>693</v>
      </c>
      <c r="D81" s="284">
        <v>294</v>
      </c>
      <c r="E81" s="284">
        <v>212</v>
      </c>
      <c r="F81" s="284">
        <v>143</v>
      </c>
      <c r="G81" s="284">
        <v>106</v>
      </c>
      <c r="H81" s="284">
        <v>85</v>
      </c>
      <c r="I81" s="284">
        <v>71</v>
      </c>
      <c r="J81" s="284">
        <v>64</v>
      </c>
      <c r="K81" s="284">
        <v>50</v>
      </c>
      <c r="L81" s="284">
        <v>42</v>
      </c>
      <c r="M81" s="284">
        <v>34</v>
      </c>
      <c r="N81" s="284">
        <v>29</v>
      </c>
      <c r="O81" s="284">
        <v>26</v>
      </c>
      <c r="P81" s="529">
        <v>24</v>
      </c>
    </row>
    <row r="82" spans="1:16" s="46" customFormat="1" ht="16.5" customHeight="1" x14ac:dyDescent="0.45">
      <c r="A82" s="276"/>
      <c r="B82" s="283"/>
      <c r="C82" s="283"/>
      <c r="D82" s="283"/>
      <c r="E82" s="283"/>
      <c r="F82" s="283"/>
      <c r="G82" s="283"/>
      <c r="H82" s="283"/>
      <c r="I82" s="283"/>
      <c r="J82" s="283"/>
      <c r="K82" s="283"/>
      <c r="L82" s="283"/>
      <c r="M82" s="283"/>
      <c r="N82" s="283"/>
      <c r="O82" s="283"/>
      <c r="P82" s="607"/>
    </row>
    <row r="83" spans="1:16" s="46" customFormat="1" ht="30" customHeight="1" x14ac:dyDescent="0.35">
      <c r="A83" s="733" t="s">
        <v>15</v>
      </c>
      <c r="B83" s="733"/>
      <c r="C83" s="733"/>
      <c r="D83" s="733"/>
      <c r="E83" s="733"/>
      <c r="F83" s="733"/>
      <c r="G83" s="733"/>
      <c r="H83" s="733"/>
      <c r="I83" s="733"/>
      <c r="J83" s="733"/>
      <c r="K83" s="733"/>
      <c r="L83" s="733"/>
      <c r="M83" s="733"/>
      <c r="N83" s="733"/>
      <c r="O83" s="733"/>
      <c r="P83" s="734"/>
    </row>
    <row r="84" spans="1:16" s="46" customFormat="1" ht="16.5" customHeight="1" x14ac:dyDescent="0.45">
      <c r="A84" s="281"/>
      <c r="B84" s="282"/>
      <c r="C84" s="282"/>
      <c r="D84" s="282"/>
      <c r="E84" s="282"/>
      <c r="F84" s="282"/>
      <c r="G84" s="282"/>
      <c r="H84" s="282"/>
      <c r="I84" s="282"/>
      <c r="J84" s="282"/>
      <c r="K84" s="282"/>
      <c r="L84" s="282"/>
      <c r="M84" s="282"/>
      <c r="N84" s="282"/>
      <c r="O84" s="282"/>
      <c r="P84" s="327"/>
    </row>
    <row r="85" spans="1:16" s="46" customFormat="1" ht="16.5" customHeight="1" x14ac:dyDescent="0.45">
      <c r="A85" s="107" t="s">
        <v>680</v>
      </c>
      <c r="B85" s="285"/>
      <c r="C85" s="285">
        <v>88820</v>
      </c>
      <c r="D85" s="285">
        <v>115547</v>
      </c>
      <c r="E85" s="285">
        <v>149155</v>
      </c>
      <c r="F85" s="285">
        <v>195240</v>
      </c>
      <c r="G85" s="285">
        <v>195350</v>
      </c>
      <c r="H85" s="285">
        <v>185097</v>
      </c>
      <c r="I85" s="285">
        <v>218475</v>
      </c>
      <c r="J85" s="285">
        <v>241746</v>
      </c>
      <c r="K85" s="285">
        <v>257653</v>
      </c>
      <c r="L85" s="285">
        <v>313340</v>
      </c>
      <c r="M85" s="285">
        <v>376096</v>
      </c>
      <c r="N85" s="285">
        <v>434052</v>
      </c>
      <c r="O85" s="285">
        <v>466351</v>
      </c>
      <c r="P85" s="308">
        <v>543120</v>
      </c>
    </row>
    <row r="86" spans="1:16" s="46" customFormat="1" ht="16.5" customHeight="1" x14ac:dyDescent="0.45">
      <c r="A86" s="107" t="s">
        <v>79</v>
      </c>
      <c r="B86" s="285">
        <v>11280</v>
      </c>
      <c r="C86" s="285">
        <v>13530</v>
      </c>
      <c r="D86" s="285">
        <v>15052</v>
      </c>
      <c r="E86" s="285">
        <v>22423</v>
      </c>
      <c r="F86" s="285">
        <v>22968</v>
      </c>
      <c r="G86" s="285">
        <v>23061</v>
      </c>
      <c r="H86" s="285">
        <v>23495</v>
      </c>
      <c r="I86" s="285">
        <v>25517</v>
      </c>
      <c r="J86" s="285">
        <v>26604</v>
      </c>
      <c r="K86" s="285">
        <v>27717</v>
      </c>
      <c r="L86" s="285">
        <v>31183</v>
      </c>
      <c r="M86" s="285">
        <v>35003</v>
      </c>
      <c r="N86" s="285">
        <v>35807</v>
      </c>
      <c r="O86" s="285">
        <v>40720</v>
      </c>
      <c r="P86" s="308">
        <v>40206</v>
      </c>
    </row>
    <row r="87" spans="1:16" s="46" customFormat="1" ht="16.5" customHeight="1" x14ac:dyDescent="0.45">
      <c r="A87" s="72" t="s">
        <v>77</v>
      </c>
      <c r="B87" s="282">
        <v>10335</v>
      </c>
      <c r="C87" s="282">
        <v>11988</v>
      </c>
      <c r="D87" s="282">
        <v>12815</v>
      </c>
      <c r="E87" s="282">
        <v>16499</v>
      </c>
      <c r="F87" s="282">
        <v>19040</v>
      </c>
      <c r="G87" s="282">
        <v>20456</v>
      </c>
      <c r="H87" s="282">
        <v>20689</v>
      </c>
      <c r="I87" s="282">
        <v>22632</v>
      </c>
      <c r="J87" s="282">
        <v>23949</v>
      </c>
      <c r="K87" s="282">
        <v>24600</v>
      </c>
      <c r="L87" s="282">
        <v>26694</v>
      </c>
      <c r="M87" s="282">
        <v>28966</v>
      </c>
      <c r="N87" s="282">
        <v>30419</v>
      </c>
      <c r="O87" s="282">
        <v>32096</v>
      </c>
      <c r="P87" s="327">
        <v>34517</v>
      </c>
    </row>
    <row r="88" spans="1:16" s="46" customFormat="1" ht="16.5" customHeight="1" x14ac:dyDescent="0.45">
      <c r="A88" s="72" t="s">
        <v>78</v>
      </c>
      <c r="B88" s="282">
        <v>945</v>
      </c>
      <c r="C88" s="282">
        <v>1542</v>
      </c>
      <c r="D88" s="282">
        <v>2237</v>
      </c>
      <c r="E88" s="282">
        <v>5925</v>
      </c>
      <c r="F88" s="282">
        <v>3928</v>
      </c>
      <c r="G88" s="282">
        <v>2605</v>
      </c>
      <c r="H88" s="282">
        <v>2806</v>
      </c>
      <c r="I88" s="282">
        <v>2885</v>
      </c>
      <c r="J88" s="282">
        <v>2655</v>
      </c>
      <c r="K88" s="282">
        <v>3117</v>
      </c>
      <c r="L88" s="282">
        <v>4489</v>
      </c>
      <c r="M88" s="282">
        <v>6037</v>
      </c>
      <c r="N88" s="282">
        <v>5388</v>
      </c>
      <c r="O88" s="282">
        <v>8624</v>
      </c>
      <c r="P88" s="327">
        <v>5690</v>
      </c>
    </row>
    <row r="89" spans="1:16" s="46" customFormat="1" ht="16.5" customHeight="1" x14ac:dyDescent="0.45">
      <c r="A89" s="73" t="s">
        <v>135</v>
      </c>
      <c r="B89" s="285">
        <v>1641</v>
      </c>
      <c r="C89" s="285">
        <v>1887</v>
      </c>
      <c r="D89" s="285">
        <v>1973</v>
      </c>
      <c r="E89" s="285">
        <v>2526</v>
      </c>
      <c r="F89" s="285">
        <v>2896</v>
      </c>
      <c r="G89" s="285">
        <v>3059</v>
      </c>
      <c r="H89" s="285">
        <v>3070</v>
      </c>
      <c r="I89" s="285">
        <v>3356</v>
      </c>
      <c r="J89" s="285">
        <v>3532</v>
      </c>
      <c r="K89" s="285">
        <v>3610</v>
      </c>
      <c r="L89" s="285">
        <v>3858</v>
      </c>
      <c r="M89" s="285">
        <v>4167</v>
      </c>
      <c r="N89" s="285">
        <v>4383</v>
      </c>
      <c r="O89" s="285">
        <v>4578</v>
      </c>
      <c r="P89" s="308">
        <v>4867</v>
      </c>
    </row>
    <row r="90" spans="1:16" s="46" customFormat="1" ht="16.5" customHeight="1" x14ac:dyDescent="0.45">
      <c r="A90" s="73" t="s">
        <v>136</v>
      </c>
      <c r="B90" s="285">
        <v>1868</v>
      </c>
      <c r="C90" s="285">
        <v>3407</v>
      </c>
      <c r="D90" s="285">
        <v>5693</v>
      </c>
      <c r="E90" s="285">
        <v>2135</v>
      </c>
      <c r="F90" s="285">
        <v>963</v>
      </c>
      <c r="G90" s="285">
        <v>2007</v>
      </c>
      <c r="H90" s="285">
        <v>1418</v>
      </c>
      <c r="I90" s="285">
        <v>-8569</v>
      </c>
      <c r="J90" s="285">
        <v>103</v>
      </c>
      <c r="K90" s="285">
        <v>2718</v>
      </c>
      <c r="L90" s="285">
        <v>-2299</v>
      </c>
      <c r="M90" s="285">
        <v>-1826</v>
      </c>
      <c r="N90" s="285">
        <v>-1402</v>
      </c>
      <c r="O90" s="285">
        <v>8897</v>
      </c>
      <c r="P90" s="308">
        <v>11269</v>
      </c>
    </row>
    <row r="91" spans="1:16" s="46" customFormat="1" ht="16.5" customHeight="1" x14ac:dyDescent="0.45">
      <c r="A91" s="74" t="s">
        <v>8</v>
      </c>
      <c r="B91" s="282">
        <v>4174</v>
      </c>
      <c r="C91" s="282">
        <v>6292</v>
      </c>
      <c r="D91" s="282">
        <v>18807</v>
      </c>
      <c r="E91" s="282">
        <v>7794</v>
      </c>
      <c r="F91" s="282">
        <v>8874</v>
      </c>
      <c r="G91" s="282">
        <v>8455</v>
      </c>
      <c r="H91" s="282">
        <v>7637</v>
      </c>
      <c r="I91" s="282">
        <v>12745</v>
      </c>
      <c r="J91" s="282">
        <v>8033</v>
      </c>
      <c r="K91" s="282">
        <v>19774</v>
      </c>
      <c r="L91" s="282">
        <v>12695</v>
      </c>
      <c r="M91" s="282">
        <v>12539</v>
      </c>
      <c r="N91" s="282">
        <v>13872</v>
      </c>
      <c r="O91" s="282">
        <v>23516</v>
      </c>
      <c r="P91" s="327">
        <v>32586</v>
      </c>
    </row>
    <row r="92" spans="1:16" s="46" customFormat="1" ht="16.5" customHeight="1" x14ac:dyDescent="0.45">
      <c r="A92" s="74" t="s">
        <v>9</v>
      </c>
      <c r="B92" s="282">
        <v>2306</v>
      </c>
      <c r="C92" s="282">
        <v>2884</v>
      </c>
      <c r="D92" s="282">
        <v>13114</v>
      </c>
      <c r="E92" s="282">
        <v>5659</v>
      </c>
      <c r="F92" s="282">
        <v>7911</v>
      </c>
      <c r="G92" s="282">
        <v>6449</v>
      </c>
      <c r="H92" s="282">
        <v>6219</v>
      </c>
      <c r="I92" s="282">
        <v>21314</v>
      </c>
      <c r="J92" s="282">
        <v>7930</v>
      </c>
      <c r="K92" s="282">
        <v>17056</v>
      </c>
      <c r="L92" s="282">
        <v>14994</v>
      </c>
      <c r="M92" s="282">
        <v>14365</v>
      </c>
      <c r="N92" s="282">
        <v>15274</v>
      </c>
      <c r="O92" s="282">
        <v>14619</v>
      </c>
      <c r="P92" s="327">
        <v>21317</v>
      </c>
    </row>
    <row r="93" spans="1:16" s="46" customFormat="1" ht="16.5" customHeight="1" x14ac:dyDescent="0.45">
      <c r="A93" s="75" t="s">
        <v>10</v>
      </c>
      <c r="B93" s="285">
        <v>2276</v>
      </c>
      <c r="C93" s="285">
        <v>2436</v>
      </c>
      <c r="D93" s="285">
        <v>2645</v>
      </c>
      <c r="E93" s="285">
        <v>3198</v>
      </c>
      <c r="F93" s="285">
        <v>6093</v>
      </c>
      <c r="G93" s="285">
        <v>6574</v>
      </c>
      <c r="H93" s="285">
        <v>6493</v>
      </c>
      <c r="I93" s="285">
        <v>8084</v>
      </c>
      <c r="J93" s="285">
        <v>9393</v>
      </c>
      <c r="K93" s="285">
        <v>9898</v>
      </c>
      <c r="L93" s="285">
        <v>8976</v>
      </c>
      <c r="M93" s="285">
        <v>10939</v>
      </c>
      <c r="N93" s="285">
        <v>12194</v>
      </c>
      <c r="O93" s="285">
        <v>15331</v>
      </c>
      <c r="P93" s="308">
        <v>15136</v>
      </c>
    </row>
    <row r="94" spans="1:16" s="46" customFormat="1" ht="16.5" customHeight="1" x14ac:dyDescent="0.45">
      <c r="A94" s="72" t="s">
        <v>11</v>
      </c>
      <c r="B94" s="282">
        <v>2067</v>
      </c>
      <c r="C94" s="282">
        <v>2179</v>
      </c>
      <c r="D94" s="282">
        <v>2336</v>
      </c>
      <c r="E94" s="282">
        <v>2795</v>
      </c>
      <c r="F94" s="282">
        <v>5226</v>
      </c>
      <c r="G94" s="282">
        <v>5359</v>
      </c>
      <c r="H94" s="282">
        <v>5181</v>
      </c>
      <c r="I94" s="282">
        <v>6621</v>
      </c>
      <c r="J94" s="282">
        <v>7598</v>
      </c>
      <c r="K94" s="282">
        <v>7784</v>
      </c>
      <c r="L94" s="282">
        <v>6573</v>
      </c>
      <c r="M94" s="282">
        <v>7928</v>
      </c>
      <c r="N94" s="282">
        <v>8884</v>
      </c>
      <c r="O94" s="282">
        <v>11230</v>
      </c>
      <c r="P94" s="327">
        <v>10638</v>
      </c>
    </row>
    <row r="95" spans="1:16" s="46" customFormat="1" ht="16.5" customHeight="1" x14ac:dyDescent="0.45">
      <c r="A95" s="72" t="s">
        <v>80</v>
      </c>
      <c r="B95" s="282">
        <v>209</v>
      </c>
      <c r="C95" s="282">
        <v>257</v>
      </c>
      <c r="D95" s="282">
        <v>309</v>
      </c>
      <c r="E95" s="282">
        <v>403</v>
      </c>
      <c r="F95" s="282">
        <v>867</v>
      </c>
      <c r="G95" s="282">
        <v>1215</v>
      </c>
      <c r="H95" s="282">
        <v>1312</v>
      </c>
      <c r="I95" s="282">
        <v>1463</v>
      </c>
      <c r="J95" s="282">
        <v>1796</v>
      </c>
      <c r="K95" s="282">
        <v>2115</v>
      </c>
      <c r="L95" s="282">
        <v>2403</v>
      </c>
      <c r="M95" s="282">
        <v>3012</v>
      </c>
      <c r="N95" s="282">
        <v>3310</v>
      </c>
      <c r="O95" s="282">
        <v>4101</v>
      </c>
      <c r="P95" s="327">
        <v>4498</v>
      </c>
    </row>
    <row r="96" spans="1:16" s="46" customFormat="1" ht="16.5" customHeight="1" x14ac:dyDescent="0.45">
      <c r="A96" s="76" t="s">
        <v>137</v>
      </c>
      <c r="B96" s="285"/>
      <c r="C96" s="285"/>
      <c r="D96" s="285"/>
      <c r="E96" s="285"/>
      <c r="F96" s="285"/>
      <c r="G96" s="285"/>
      <c r="H96" s="285"/>
      <c r="I96" s="285"/>
      <c r="J96" s="285"/>
      <c r="K96" s="285"/>
      <c r="L96" s="285">
        <v>-6</v>
      </c>
      <c r="M96" s="285">
        <v>16</v>
      </c>
      <c r="N96" s="285">
        <v>4</v>
      </c>
      <c r="O96" s="285">
        <v>7</v>
      </c>
      <c r="P96" s="308">
        <f>5+507</f>
        <v>512</v>
      </c>
    </row>
    <row r="97" spans="1:16" s="46" customFormat="1" ht="16.5" customHeight="1" x14ac:dyDescent="0.45">
      <c r="A97" s="77" t="s">
        <v>81</v>
      </c>
      <c r="B97" s="285">
        <v>10872</v>
      </c>
      <c r="C97" s="285">
        <v>14501</v>
      </c>
      <c r="D97" s="285">
        <v>18100</v>
      </c>
      <c r="E97" s="285">
        <v>21360</v>
      </c>
      <c r="F97" s="285">
        <v>17838</v>
      </c>
      <c r="G97" s="285">
        <v>18494</v>
      </c>
      <c r="H97" s="285">
        <v>18419</v>
      </c>
      <c r="I97" s="285">
        <v>8864</v>
      </c>
      <c r="J97" s="285">
        <v>17313</v>
      </c>
      <c r="K97" s="285">
        <v>20537</v>
      </c>
      <c r="L97" s="285">
        <v>19902</v>
      </c>
      <c r="M97" s="285">
        <v>22254</v>
      </c>
      <c r="N97" s="285">
        <v>22214</v>
      </c>
      <c r="O97" s="285">
        <v>34293</v>
      </c>
      <c r="P97" s="308">
        <f>36344+507</f>
        <v>36851</v>
      </c>
    </row>
    <row r="98" spans="1:16" s="46" customFormat="1" ht="16.5" customHeight="1" x14ac:dyDescent="0.45">
      <c r="A98" s="73" t="s">
        <v>126</v>
      </c>
      <c r="B98" s="285">
        <v>-154</v>
      </c>
      <c r="C98" s="285">
        <v>-240</v>
      </c>
      <c r="D98" s="285">
        <v>-271</v>
      </c>
      <c r="E98" s="285">
        <v>-364</v>
      </c>
      <c r="F98" s="285">
        <v>-420</v>
      </c>
      <c r="G98" s="285">
        <v>-540</v>
      </c>
      <c r="H98" s="285">
        <v>-441</v>
      </c>
      <c r="I98" s="285">
        <v>-555</v>
      </c>
      <c r="J98" s="285">
        <v>-645</v>
      </c>
      <c r="K98" s="285">
        <v>-709</v>
      </c>
      <c r="L98" s="285">
        <v>-1207</v>
      </c>
      <c r="M98" s="285">
        <v>-1653</v>
      </c>
      <c r="N98" s="285">
        <v>-1653</v>
      </c>
      <c r="O98" s="285">
        <v>-1677</v>
      </c>
      <c r="P98" s="308">
        <v>-1342</v>
      </c>
    </row>
    <row r="99" spans="1:16" s="46" customFormat="1" ht="16.5" customHeight="1" x14ac:dyDescent="0.45">
      <c r="A99" s="73" t="s">
        <v>138</v>
      </c>
      <c r="B99" s="285">
        <v>11156</v>
      </c>
      <c r="C99" s="285">
        <v>13961</v>
      </c>
      <c r="D99" s="285">
        <v>18087</v>
      </c>
      <c r="E99" s="285">
        <v>27543</v>
      </c>
      <c r="F99" s="285">
        <v>-11991</v>
      </c>
      <c r="G99" s="285">
        <v>-24820</v>
      </c>
      <c r="H99" s="285">
        <v>18924</v>
      </c>
      <c r="I99" s="285">
        <v>21864</v>
      </c>
      <c r="J99" s="285">
        <v>3158</v>
      </c>
      <c r="K99" s="285">
        <v>42438</v>
      </c>
      <c r="L99" s="285">
        <v>44318</v>
      </c>
      <c r="M99" s="285">
        <v>39640</v>
      </c>
      <c r="N99" s="285">
        <v>19571</v>
      </c>
      <c r="O99" s="285">
        <v>53899</v>
      </c>
      <c r="P99" s="308">
        <v>59247</v>
      </c>
    </row>
    <row r="100" spans="1:16" s="46" customFormat="1" ht="16.5" customHeight="1" x14ac:dyDescent="0.45">
      <c r="A100" s="73" t="s">
        <v>12</v>
      </c>
      <c r="B100" s="285">
        <v>228</v>
      </c>
      <c r="C100" s="285">
        <v>298</v>
      </c>
      <c r="D100" s="285">
        <v>382</v>
      </c>
      <c r="E100" s="285">
        <v>546</v>
      </c>
      <c r="F100" s="285">
        <v>694</v>
      </c>
      <c r="G100" s="285">
        <v>657</v>
      </c>
      <c r="H100" s="285">
        <v>710</v>
      </c>
      <c r="I100" s="285">
        <v>895</v>
      </c>
      <c r="J100" s="285">
        <v>888</v>
      </c>
      <c r="K100" s="285">
        <v>1057</v>
      </c>
      <c r="L100" s="285">
        <v>1231</v>
      </c>
      <c r="M100" s="285">
        <v>1353</v>
      </c>
      <c r="N100" s="285">
        <v>1551</v>
      </c>
      <c r="O100" s="285">
        <v>1747</v>
      </c>
      <c r="P100" s="308">
        <v>2120</v>
      </c>
    </row>
    <row r="101" spans="1:16" s="46" customFormat="1" ht="16.5" customHeight="1" x14ac:dyDescent="0.45">
      <c r="A101" s="76" t="s">
        <v>82</v>
      </c>
      <c r="B101" s="285">
        <v>10928</v>
      </c>
      <c r="C101" s="285">
        <v>13663</v>
      </c>
      <c r="D101" s="285">
        <v>17705</v>
      </c>
      <c r="E101" s="285">
        <v>26997</v>
      </c>
      <c r="F101" s="285">
        <v>-12686</v>
      </c>
      <c r="G101" s="285">
        <v>-25477</v>
      </c>
      <c r="H101" s="285">
        <v>18213</v>
      </c>
      <c r="I101" s="285">
        <v>20969</v>
      </c>
      <c r="J101" s="285">
        <v>2270</v>
      </c>
      <c r="K101" s="285">
        <v>41381</v>
      </c>
      <c r="L101" s="285">
        <v>43087</v>
      </c>
      <c r="M101" s="285">
        <v>38287</v>
      </c>
      <c r="N101" s="285">
        <v>18020</v>
      </c>
      <c r="O101" s="285">
        <v>52151</v>
      </c>
      <c r="P101" s="308">
        <v>57127</v>
      </c>
    </row>
    <row r="102" spans="1:16" s="46" customFormat="1" ht="16.5" customHeight="1" x14ac:dyDescent="0.45">
      <c r="A102" s="73" t="s">
        <v>125</v>
      </c>
      <c r="B102" s="285">
        <v>45</v>
      </c>
      <c r="C102" s="285">
        <v>19</v>
      </c>
      <c r="D102" s="285">
        <v>48</v>
      </c>
      <c r="E102" s="285">
        <v>41</v>
      </c>
      <c r="F102" s="285">
        <v>91</v>
      </c>
      <c r="G102" s="285">
        <v>43</v>
      </c>
      <c r="H102" s="285">
        <v>57</v>
      </c>
      <c r="I102" s="285">
        <v>67</v>
      </c>
      <c r="J102" s="285">
        <v>71</v>
      </c>
      <c r="K102" s="285">
        <v>47</v>
      </c>
      <c r="L102" s="285">
        <v>86</v>
      </c>
      <c r="M102" s="285">
        <v>165</v>
      </c>
      <c r="N102" s="285">
        <v>157</v>
      </c>
      <c r="O102" s="285">
        <v>248</v>
      </c>
      <c r="P102" s="308">
        <v>195</v>
      </c>
    </row>
    <row r="103" spans="1:16" s="46" customFormat="1" ht="16.5" customHeight="1" x14ac:dyDescent="0.45">
      <c r="A103" s="78" t="s">
        <v>139</v>
      </c>
      <c r="B103" s="285">
        <v>440</v>
      </c>
      <c r="C103" s="285">
        <v>510</v>
      </c>
      <c r="D103" s="285">
        <v>579</v>
      </c>
      <c r="E103" s="285">
        <v>729</v>
      </c>
      <c r="F103" s="285">
        <v>816</v>
      </c>
      <c r="G103" s="285">
        <v>934</v>
      </c>
      <c r="H103" s="285">
        <v>994</v>
      </c>
      <c r="I103" s="285">
        <v>1129</v>
      </c>
      <c r="J103" s="285">
        <v>1165</v>
      </c>
      <c r="K103" s="285">
        <v>1357</v>
      </c>
      <c r="L103" s="285">
        <v>1377</v>
      </c>
      <c r="M103" s="285">
        <v>1400</v>
      </c>
      <c r="N103" s="285">
        <v>1486</v>
      </c>
      <c r="O103" s="285">
        <v>1597</v>
      </c>
      <c r="P103" s="308">
        <v>1738</v>
      </c>
    </row>
    <row r="104" spans="1:16" s="46" customFormat="1" ht="16.5" customHeight="1" x14ac:dyDescent="0.45">
      <c r="A104" s="72" t="s">
        <v>84</v>
      </c>
      <c r="B104" s="282">
        <v>69103</v>
      </c>
      <c r="C104" s="282">
        <v>1181</v>
      </c>
      <c r="D104" s="282">
        <v>691</v>
      </c>
      <c r="E104" s="282">
        <v>1307</v>
      </c>
      <c r="F104" s="282">
        <v>-962</v>
      </c>
      <c r="G104" s="282">
        <v>1220</v>
      </c>
      <c r="H104" s="282">
        <v>1194</v>
      </c>
      <c r="I104" s="282">
        <v>-1590</v>
      </c>
      <c r="J104" s="282">
        <v>1667</v>
      </c>
      <c r="K104" s="282">
        <v>-602</v>
      </c>
      <c r="L104" s="282">
        <v>6123</v>
      </c>
      <c r="M104" s="282">
        <v>4470</v>
      </c>
      <c r="N104" s="282">
        <v>-570</v>
      </c>
      <c r="O104" s="282">
        <v>-2071</v>
      </c>
      <c r="P104" s="327">
        <v>2543</v>
      </c>
    </row>
    <row r="105" spans="1:16" s="46" customFormat="1" ht="16.5" customHeight="1" x14ac:dyDescent="0.45">
      <c r="A105" s="6" t="s">
        <v>13</v>
      </c>
      <c r="B105" s="282">
        <v>88713</v>
      </c>
      <c r="C105" s="282">
        <v>26728</v>
      </c>
      <c r="D105" s="282">
        <v>33721</v>
      </c>
      <c r="E105" s="282">
        <v>46086</v>
      </c>
      <c r="F105" s="282">
        <v>149</v>
      </c>
      <c r="G105" s="282">
        <v>-10253</v>
      </c>
      <c r="H105" s="282">
        <v>33377</v>
      </c>
      <c r="I105" s="282">
        <v>23271</v>
      </c>
      <c r="J105" s="282">
        <v>15980</v>
      </c>
      <c r="K105" s="282">
        <v>55688</v>
      </c>
      <c r="L105" s="282">
        <v>62756</v>
      </c>
      <c r="M105" s="282">
        <v>57956</v>
      </c>
      <c r="N105" s="282">
        <v>32299</v>
      </c>
      <c r="O105" s="282">
        <v>76769</v>
      </c>
      <c r="P105" s="327">
        <f>88263-507</f>
        <v>87756</v>
      </c>
    </row>
    <row r="106" spans="1:16" s="456" customFormat="1" ht="16.5" customHeight="1" x14ac:dyDescent="0.45">
      <c r="A106" s="77" t="s">
        <v>681</v>
      </c>
      <c r="B106" s="285">
        <v>88713</v>
      </c>
      <c r="C106" s="285">
        <v>115547</v>
      </c>
      <c r="D106" s="285">
        <v>149269</v>
      </c>
      <c r="E106" s="285">
        <v>195240</v>
      </c>
      <c r="F106" s="285">
        <v>195389</v>
      </c>
      <c r="G106" s="285">
        <v>185097</v>
      </c>
      <c r="H106" s="285">
        <v>218475</v>
      </c>
      <c r="I106" s="285">
        <v>241746</v>
      </c>
      <c r="J106" s="285">
        <v>257726</v>
      </c>
      <c r="K106" s="285">
        <v>313340</v>
      </c>
      <c r="L106" s="285">
        <v>376096</v>
      </c>
      <c r="M106" s="285">
        <v>434052</v>
      </c>
      <c r="N106" s="285">
        <v>466351</v>
      </c>
      <c r="O106" s="285">
        <v>543120</v>
      </c>
      <c r="P106" s="308">
        <v>631383</v>
      </c>
    </row>
    <row r="107" spans="1:16" s="46" customFormat="1" ht="30" customHeight="1" x14ac:dyDescent="0.45">
      <c r="A107" s="79" t="s">
        <v>94</v>
      </c>
      <c r="B107" s="284">
        <v>75</v>
      </c>
      <c r="C107" s="284">
        <v>75</v>
      </c>
      <c r="D107" s="284">
        <v>68</v>
      </c>
      <c r="E107" s="284">
        <v>66</v>
      </c>
      <c r="F107" s="284">
        <v>62</v>
      </c>
      <c r="G107" s="284">
        <v>59</v>
      </c>
      <c r="H107" s="284">
        <v>58</v>
      </c>
      <c r="I107" s="284">
        <v>53</v>
      </c>
      <c r="J107" s="284">
        <v>51</v>
      </c>
      <c r="K107" s="284">
        <v>46</v>
      </c>
      <c r="L107" s="284">
        <v>43</v>
      </c>
      <c r="M107" s="284">
        <v>42</v>
      </c>
      <c r="N107" s="284">
        <v>41</v>
      </c>
      <c r="O107" s="284">
        <v>40</v>
      </c>
      <c r="P107" s="529">
        <v>38</v>
      </c>
    </row>
    <row r="108" spans="1:16" s="46" customFormat="1" ht="16.5" customHeight="1" x14ac:dyDescent="0.45">
      <c r="A108" s="276"/>
      <c r="B108" s="283"/>
      <c r="C108" s="283"/>
      <c r="D108" s="283"/>
      <c r="E108" s="283"/>
      <c r="F108" s="283"/>
      <c r="G108" s="283"/>
      <c r="H108" s="283"/>
      <c r="I108" s="283"/>
      <c r="J108" s="283"/>
      <c r="K108" s="283"/>
      <c r="L108" s="283"/>
      <c r="M108" s="283"/>
      <c r="N108" s="283"/>
      <c r="O108" s="283"/>
      <c r="P108" s="607"/>
    </row>
    <row r="109" spans="1:16" s="46" customFormat="1" ht="30" customHeight="1" x14ac:dyDescent="0.35">
      <c r="A109" s="733" t="s">
        <v>439</v>
      </c>
      <c r="B109" s="733"/>
      <c r="C109" s="733"/>
      <c r="D109" s="733"/>
      <c r="E109" s="733"/>
      <c r="F109" s="733"/>
      <c r="G109" s="733"/>
      <c r="H109" s="733"/>
      <c r="I109" s="733"/>
      <c r="J109" s="733"/>
      <c r="K109" s="733"/>
      <c r="L109" s="733"/>
      <c r="M109" s="733"/>
      <c r="N109" s="733"/>
      <c r="O109" s="733"/>
      <c r="P109" s="734"/>
    </row>
    <row r="110" spans="1:16" s="46" customFormat="1" ht="16.5" customHeight="1" x14ac:dyDescent="0.45">
      <c r="A110" s="281"/>
      <c r="B110" s="282"/>
      <c r="C110" s="282"/>
      <c r="D110" s="282"/>
      <c r="E110" s="282"/>
      <c r="F110" s="282"/>
      <c r="G110" s="282"/>
      <c r="H110" s="282"/>
      <c r="I110" s="282"/>
      <c r="J110" s="282"/>
      <c r="K110" s="282"/>
      <c r="L110" s="282"/>
      <c r="M110" s="282"/>
      <c r="N110" s="282"/>
      <c r="O110" s="282"/>
      <c r="P110" s="327"/>
    </row>
    <row r="111" spans="1:16" s="46" customFormat="1" ht="16.5" customHeight="1" x14ac:dyDescent="0.45">
      <c r="A111" s="107" t="s">
        <v>680</v>
      </c>
      <c r="B111" s="285"/>
      <c r="C111" s="285">
        <v>114548</v>
      </c>
      <c r="D111" s="285">
        <v>132251</v>
      </c>
      <c r="E111" s="285">
        <v>147470</v>
      </c>
      <c r="F111" s="285">
        <v>183564</v>
      </c>
      <c r="G111" s="285">
        <v>176843</v>
      </c>
      <c r="H111" s="285">
        <v>158123</v>
      </c>
      <c r="I111" s="285">
        <v>180103</v>
      </c>
      <c r="J111" s="285">
        <v>219303</v>
      </c>
      <c r="K111" s="285">
        <v>232036</v>
      </c>
      <c r="L111" s="285">
        <v>259879</v>
      </c>
      <c r="M111" s="285">
        <v>305552</v>
      </c>
      <c r="N111" s="285">
        <v>341716</v>
      </c>
      <c r="O111" s="285">
        <v>356147</v>
      </c>
      <c r="P111" s="308">
        <v>560479</v>
      </c>
    </row>
    <row r="112" spans="1:16" s="46" customFormat="1" ht="16.5" customHeight="1" x14ac:dyDescent="0.45">
      <c r="A112" s="107" t="s">
        <v>79</v>
      </c>
      <c r="B112" s="285">
        <v>5334</v>
      </c>
      <c r="C112" s="285">
        <v>13049</v>
      </c>
      <c r="D112" s="285">
        <v>14899</v>
      </c>
      <c r="E112" s="285">
        <v>23603</v>
      </c>
      <c r="F112" s="285">
        <v>20332</v>
      </c>
      <c r="G112" s="285">
        <v>19933</v>
      </c>
      <c r="H112" s="285">
        <v>22081</v>
      </c>
      <c r="I112" s="285">
        <v>23329</v>
      </c>
      <c r="J112" s="285">
        <v>32496</v>
      </c>
      <c r="K112" s="285">
        <v>29269</v>
      </c>
      <c r="L112" s="285">
        <v>29912</v>
      </c>
      <c r="M112" s="285">
        <v>31355</v>
      </c>
      <c r="N112" s="285">
        <v>32290</v>
      </c>
      <c r="O112" s="285">
        <v>34973</v>
      </c>
      <c r="P112" s="308">
        <v>33622</v>
      </c>
    </row>
    <row r="113" spans="1:16" s="46" customFormat="1" ht="16.5" customHeight="1" x14ac:dyDescent="0.45">
      <c r="A113" s="72" t="s">
        <v>77</v>
      </c>
      <c r="B113" s="282">
        <v>1508</v>
      </c>
      <c r="C113" s="282">
        <v>6945</v>
      </c>
      <c r="D113" s="282">
        <v>7946</v>
      </c>
      <c r="E113" s="282">
        <v>15470</v>
      </c>
      <c r="F113" s="282">
        <v>12964</v>
      </c>
      <c r="G113" s="282">
        <v>13097</v>
      </c>
      <c r="H113" s="282">
        <v>14800</v>
      </c>
      <c r="I113" s="282">
        <v>15407</v>
      </c>
      <c r="J113" s="282">
        <v>22989</v>
      </c>
      <c r="K113" s="282">
        <v>19181</v>
      </c>
      <c r="L113" s="282">
        <v>26634</v>
      </c>
      <c r="M113" s="282">
        <v>27345</v>
      </c>
      <c r="N113" s="282">
        <v>28684</v>
      </c>
      <c r="O113" s="282">
        <v>29684</v>
      </c>
      <c r="P113" s="327">
        <v>29937</v>
      </c>
    </row>
    <row r="114" spans="1:16" s="46" customFormat="1" ht="16.5" customHeight="1" x14ac:dyDescent="0.45">
      <c r="A114" s="72" t="s">
        <v>78</v>
      </c>
      <c r="B114" s="282">
        <v>3826</v>
      </c>
      <c r="C114" s="282">
        <v>6104</v>
      </c>
      <c r="D114" s="282">
        <v>6952</v>
      </c>
      <c r="E114" s="282">
        <v>8132</v>
      </c>
      <c r="F114" s="282">
        <v>7368</v>
      </c>
      <c r="G114" s="282">
        <v>6835</v>
      </c>
      <c r="H114" s="282">
        <v>7281</v>
      </c>
      <c r="I114" s="282">
        <v>7922</v>
      </c>
      <c r="J114" s="282">
        <v>9507</v>
      </c>
      <c r="K114" s="282">
        <v>10088</v>
      </c>
      <c r="L114" s="282">
        <v>3278</v>
      </c>
      <c r="M114" s="282">
        <v>4011</v>
      </c>
      <c r="N114" s="282">
        <v>3605</v>
      </c>
      <c r="O114" s="282">
        <v>5289</v>
      </c>
      <c r="P114" s="327">
        <v>3685</v>
      </c>
    </row>
    <row r="115" spans="1:16" s="46" customFormat="1" ht="16.5" customHeight="1" x14ac:dyDescent="0.45">
      <c r="A115" s="73" t="s">
        <v>135</v>
      </c>
      <c r="B115" s="285">
        <v>322</v>
      </c>
      <c r="C115" s="285">
        <v>698</v>
      </c>
      <c r="D115" s="285">
        <v>736</v>
      </c>
      <c r="E115" s="285">
        <v>921</v>
      </c>
      <c r="F115" s="285">
        <v>1260</v>
      </c>
      <c r="G115" s="285">
        <v>1462</v>
      </c>
      <c r="H115" s="285">
        <v>1752</v>
      </c>
      <c r="I115" s="285">
        <v>1827</v>
      </c>
      <c r="J115" s="285">
        <v>2925</v>
      </c>
      <c r="K115" s="285">
        <v>2433</v>
      </c>
      <c r="L115" s="285">
        <v>2193</v>
      </c>
      <c r="M115" s="285">
        <v>2342</v>
      </c>
      <c r="N115" s="285">
        <v>2454</v>
      </c>
      <c r="O115" s="285">
        <v>2486</v>
      </c>
      <c r="P115" s="308">
        <v>2713</v>
      </c>
    </row>
    <row r="116" spans="1:16" s="46" customFormat="1" ht="16.5" customHeight="1" x14ac:dyDescent="0.45">
      <c r="A116" s="73" t="s">
        <v>136</v>
      </c>
      <c r="B116" s="285">
        <v>-130</v>
      </c>
      <c r="C116" s="285">
        <v>-712</v>
      </c>
      <c r="D116" s="285">
        <v>167</v>
      </c>
      <c r="E116" s="285">
        <v>-814</v>
      </c>
      <c r="F116" s="285">
        <v>-866</v>
      </c>
      <c r="G116" s="285">
        <v>-948</v>
      </c>
      <c r="H116" s="285">
        <v>-870</v>
      </c>
      <c r="I116" s="285">
        <v>7765</v>
      </c>
      <c r="J116" s="285">
        <v>-2554</v>
      </c>
      <c r="K116" s="285">
        <v>-4679</v>
      </c>
      <c r="L116" s="285">
        <v>-2634</v>
      </c>
      <c r="M116" s="285">
        <v>-3480</v>
      </c>
      <c r="N116" s="285">
        <v>-3141</v>
      </c>
      <c r="O116" s="285">
        <v>-8556</v>
      </c>
      <c r="P116" s="308">
        <v>-2203</v>
      </c>
    </row>
    <row r="117" spans="1:16" s="46" customFormat="1" ht="16.5" customHeight="1" x14ac:dyDescent="0.45">
      <c r="A117" s="74" t="s">
        <v>8</v>
      </c>
      <c r="B117" s="282">
        <v>681</v>
      </c>
      <c r="C117" s="282">
        <v>1802</v>
      </c>
      <c r="D117" s="282">
        <v>13141</v>
      </c>
      <c r="E117" s="282">
        <v>3305</v>
      </c>
      <c r="F117" s="282">
        <v>4299</v>
      </c>
      <c r="G117" s="282">
        <v>2965</v>
      </c>
      <c r="H117" s="282">
        <v>3500</v>
      </c>
      <c r="I117" s="282">
        <v>12920</v>
      </c>
      <c r="J117" s="282">
        <v>5080</v>
      </c>
      <c r="K117" s="282">
        <v>4134</v>
      </c>
      <c r="L117" s="282">
        <v>6538</v>
      </c>
      <c r="M117" s="282">
        <v>6624</v>
      </c>
      <c r="N117" s="282">
        <v>12782</v>
      </c>
      <c r="O117" s="282">
        <v>7140</v>
      </c>
      <c r="P117" s="327">
        <v>9140</v>
      </c>
    </row>
    <row r="118" spans="1:16" s="46" customFormat="1" ht="16.5" customHeight="1" x14ac:dyDescent="0.45">
      <c r="A118" s="74" t="s">
        <v>9</v>
      </c>
      <c r="B118" s="282">
        <v>812</v>
      </c>
      <c r="C118" s="282">
        <v>2515</v>
      </c>
      <c r="D118" s="282">
        <v>12975</v>
      </c>
      <c r="E118" s="282">
        <v>4119</v>
      </c>
      <c r="F118" s="282">
        <v>5165</v>
      </c>
      <c r="G118" s="282">
        <v>3913</v>
      </c>
      <c r="H118" s="282">
        <v>4370</v>
      </c>
      <c r="I118" s="282">
        <v>5154</v>
      </c>
      <c r="J118" s="282">
        <v>7634</v>
      </c>
      <c r="K118" s="282">
        <v>8813</v>
      </c>
      <c r="L118" s="282">
        <v>9171</v>
      </c>
      <c r="M118" s="282">
        <v>10105</v>
      </c>
      <c r="N118" s="282">
        <v>15923</v>
      </c>
      <c r="O118" s="282">
        <v>15696</v>
      </c>
      <c r="P118" s="327">
        <v>11343</v>
      </c>
    </row>
    <row r="119" spans="1:16" s="46" customFormat="1" ht="16.5" customHeight="1" x14ac:dyDescent="0.45">
      <c r="A119" s="75" t="s">
        <v>10</v>
      </c>
      <c r="B119" s="285">
        <v>3910</v>
      </c>
      <c r="C119" s="285">
        <v>10662</v>
      </c>
      <c r="D119" s="285">
        <v>11190</v>
      </c>
      <c r="E119" s="285">
        <v>11912</v>
      </c>
      <c r="F119" s="285">
        <v>14642</v>
      </c>
      <c r="G119" s="285">
        <v>14533</v>
      </c>
      <c r="H119" s="285">
        <v>14779</v>
      </c>
      <c r="I119" s="285">
        <v>15937</v>
      </c>
      <c r="J119" s="285">
        <v>17735</v>
      </c>
      <c r="K119" s="285">
        <v>18671</v>
      </c>
      <c r="L119" s="285">
        <v>20370</v>
      </c>
      <c r="M119" s="285">
        <v>22358</v>
      </c>
      <c r="N119" s="285">
        <v>23917</v>
      </c>
      <c r="O119" s="285">
        <v>25183</v>
      </c>
      <c r="P119" s="308">
        <v>25024</v>
      </c>
    </row>
    <row r="120" spans="1:16" s="46" customFormat="1" ht="16.5" customHeight="1" x14ac:dyDescent="0.45">
      <c r="A120" s="72" t="s">
        <v>11</v>
      </c>
      <c r="B120" s="282">
        <v>1124</v>
      </c>
      <c r="C120" s="282">
        <v>3638</v>
      </c>
      <c r="D120" s="282">
        <v>4000</v>
      </c>
      <c r="E120" s="282">
        <v>3845</v>
      </c>
      <c r="F120" s="282">
        <v>5915</v>
      </c>
      <c r="G120" s="282">
        <v>5093</v>
      </c>
      <c r="H120" s="282">
        <v>4864</v>
      </c>
      <c r="I120" s="282">
        <v>5100</v>
      </c>
      <c r="J120" s="282">
        <v>6063</v>
      </c>
      <c r="K120" s="282">
        <v>6323</v>
      </c>
      <c r="L120" s="282">
        <v>7029</v>
      </c>
      <c r="M120" s="282">
        <v>7762</v>
      </c>
      <c r="N120" s="282">
        <v>8317</v>
      </c>
      <c r="O120" s="282">
        <v>8703</v>
      </c>
      <c r="P120" s="327">
        <v>7722</v>
      </c>
    </row>
    <row r="121" spans="1:16" s="46" customFormat="1" ht="16.5" customHeight="1" x14ac:dyDescent="0.45">
      <c r="A121" s="72" t="s">
        <v>80</v>
      </c>
      <c r="B121" s="282">
        <v>2786</v>
      </c>
      <c r="C121" s="282">
        <v>7024</v>
      </c>
      <c r="D121" s="282">
        <v>7190</v>
      </c>
      <c r="E121" s="282">
        <v>8067</v>
      </c>
      <c r="F121" s="282">
        <v>8727</v>
      </c>
      <c r="G121" s="282">
        <v>9440</v>
      </c>
      <c r="H121" s="282">
        <v>9915</v>
      </c>
      <c r="I121" s="282">
        <v>10836</v>
      </c>
      <c r="J121" s="282">
        <v>11672</v>
      </c>
      <c r="K121" s="282">
        <v>12348</v>
      </c>
      <c r="L121" s="282">
        <v>13341</v>
      </c>
      <c r="M121" s="282">
        <v>14596</v>
      </c>
      <c r="N121" s="282">
        <v>15600</v>
      </c>
      <c r="O121" s="282">
        <v>16480</v>
      </c>
      <c r="P121" s="327">
        <v>17301</v>
      </c>
    </row>
    <row r="122" spans="1:16" s="46" customFormat="1" ht="16.5" customHeight="1" x14ac:dyDescent="0.45">
      <c r="A122" s="76" t="s">
        <v>137</v>
      </c>
      <c r="B122" s="285"/>
      <c r="C122" s="285"/>
      <c r="D122" s="285"/>
      <c r="E122" s="285"/>
      <c r="F122" s="285"/>
      <c r="G122" s="285"/>
      <c r="H122" s="285"/>
      <c r="I122" s="285"/>
      <c r="J122" s="285"/>
      <c r="K122" s="285"/>
      <c r="L122" s="285">
        <v>44</v>
      </c>
      <c r="M122" s="285">
        <v>75</v>
      </c>
      <c r="N122" s="285">
        <v>82</v>
      </c>
      <c r="O122" s="285">
        <v>35</v>
      </c>
      <c r="P122" s="308">
        <f>53+62</f>
        <v>115</v>
      </c>
    </row>
    <row r="123" spans="1:16" s="46" customFormat="1" ht="16.5" customHeight="1" x14ac:dyDescent="0.45">
      <c r="A123" s="77" t="s">
        <v>81</v>
      </c>
      <c r="B123" s="285">
        <v>1294</v>
      </c>
      <c r="C123" s="285">
        <v>1675</v>
      </c>
      <c r="D123" s="285">
        <v>3875</v>
      </c>
      <c r="E123" s="285">
        <v>10877</v>
      </c>
      <c r="F123" s="285">
        <v>4823</v>
      </c>
      <c r="G123" s="285">
        <v>4451</v>
      </c>
      <c r="H123" s="285">
        <v>6433</v>
      </c>
      <c r="I123" s="285">
        <v>15158</v>
      </c>
      <c r="J123" s="285">
        <v>12207</v>
      </c>
      <c r="K123" s="285">
        <v>5919</v>
      </c>
      <c r="L123" s="285">
        <v>6953</v>
      </c>
      <c r="M123" s="285">
        <v>5592</v>
      </c>
      <c r="N123" s="285">
        <v>5315</v>
      </c>
      <c r="O123" s="285">
        <v>1269</v>
      </c>
      <c r="P123" s="308">
        <f>6448+62</f>
        <v>6510</v>
      </c>
    </row>
    <row r="124" spans="1:16" s="46" customFormat="1" ht="16.5" customHeight="1" x14ac:dyDescent="0.45">
      <c r="A124" s="73" t="s">
        <v>126</v>
      </c>
      <c r="B124" s="285">
        <v>-6</v>
      </c>
      <c r="C124" s="285">
        <v>-15</v>
      </c>
      <c r="D124" s="285">
        <v>-53</v>
      </c>
      <c r="E124" s="285">
        <v>-65</v>
      </c>
      <c r="F124" s="285">
        <v>-113</v>
      </c>
      <c r="G124" s="285">
        <v>-180</v>
      </c>
      <c r="H124" s="285">
        <v>-142</v>
      </c>
      <c r="I124" s="285">
        <v>-144</v>
      </c>
      <c r="J124" s="285">
        <v>-186</v>
      </c>
      <c r="K124" s="285">
        <v>-223</v>
      </c>
      <c r="L124" s="285">
        <v>-283</v>
      </c>
      <c r="M124" s="285">
        <v>-430</v>
      </c>
      <c r="N124" s="285">
        <v>-411</v>
      </c>
      <c r="O124" s="285">
        <v>-644</v>
      </c>
      <c r="P124" s="308">
        <v>-610</v>
      </c>
    </row>
    <row r="125" spans="1:16" s="46" customFormat="1" ht="16.5" customHeight="1" x14ac:dyDescent="0.45">
      <c r="A125" s="73" t="s">
        <v>138</v>
      </c>
      <c r="B125" s="285">
        <v>5318</v>
      </c>
      <c r="C125" s="285">
        <v>16712</v>
      </c>
      <c r="D125" s="285">
        <v>20904</v>
      </c>
      <c r="E125" s="285">
        <v>24491</v>
      </c>
      <c r="F125" s="285">
        <v>-10686</v>
      </c>
      <c r="G125" s="285">
        <v>-22605</v>
      </c>
      <c r="H125" s="285">
        <v>16226</v>
      </c>
      <c r="I125" s="285">
        <v>17930</v>
      </c>
      <c r="J125" s="285">
        <v>5142</v>
      </c>
      <c r="K125" s="285">
        <v>32955</v>
      </c>
      <c r="L125" s="285">
        <v>33543</v>
      </c>
      <c r="M125" s="285">
        <v>30845</v>
      </c>
      <c r="N125" s="285">
        <v>13159</v>
      </c>
      <c r="O125" s="285">
        <v>34342</v>
      </c>
      <c r="P125" s="308">
        <v>34656</v>
      </c>
    </row>
    <row r="126" spans="1:16" s="46" customFormat="1" ht="16.5" customHeight="1" x14ac:dyDescent="0.45">
      <c r="A126" s="73" t="s">
        <v>12</v>
      </c>
      <c r="B126" s="285">
        <v>109</v>
      </c>
      <c r="C126" s="285">
        <v>320</v>
      </c>
      <c r="D126" s="285">
        <v>419</v>
      </c>
      <c r="E126" s="285">
        <v>369</v>
      </c>
      <c r="F126" s="285">
        <v>421</v>
      </c>
      <c r="G126" s="285">
        <v>417</v>
      </c>
      <c r="H126" s="285">
        <v>420</v>
      </c>
      <c r="I126" s="285">
        <v>467</v>
      </c>
      <c r="J126" s="285">
        <v>487</v>
      </c>
      <c r="K126" s="285">
        <v>571</v>
      </c>
      <c r="L126" s="285">
        <v>712</v>
      </c>
      <c r="M126" s="285">
        <v>803</v>
      </c>
      <c r="N126" s="285">
        <v>977</v>
      </c>
      <c r="O126" s="285">
        <v>997</v>
      </c>
      <c r="P126" s="308">
        <v>1272</v>
      </c>
    </row>
    <row r="127" spans="1:16" s="46" customFormat="1" ht="16.5" customHeight="1" x14ac:dyDescent="0.45">
      <c r="A127" s="76" t="s">
        <v>82</v>
      </c>
      <c r="B127" s="285">
        <v>5208</v>
      </c>
      <c r="C127" s="285">
        <v>16392</v>
      </c>
      <c r="D127" s="285">
        <v>20485</v>
      </c>
      <c r="E127" s="285">
        <v>24122</v>
      </c>
      <c r="F127" s="285">
        <v>-11107</v>
      </c>
      <c r="G127" s="285">
        <v>-23022</v>
      </c>
      <c r="H127" s="285">
        <v>15805</v>
      </c>
      <c r="I127" s="285">
        <v>17462</v>
      </c>
      <c r="J127" s="285">
        <v>4655</v>
      </c>
      <c r="K127" s="285">
        <v>32383</v>
      </c>
      <c r="L127" s="285">
        <v>32831</v>
      </c>
      <c r="M127" s="285">
        <v>30042</v>
      </c>
      <c r="N127" s="285">
        <v>12183</v>
      </c>
      <c r="O127" s="285">
        <v>33345</v>
      </c>
      <c r="P127" s="308">
        <v>33384</v>
      </c>
    </row>
    <row r="128" spans="1:16" s="46" customFormat="1" ht="16.5" customHeight="1" x14ac:dyDescent="0.45">
      <c r="A128" s="73" t="s">
        <v>125</v>
      </c>
      <c r="B128" s="285">
        <v>3</v>
      </c>
      <c r="C128" s="285">
        <v>79</v>
      </c>
      <c r="D128" s="285">
        <v>20</v>
      </c>
      <c r="E128" s="285">
        <v>17</v>
      </c>
      <c r="F128" s="285">
        <v>86</v>
      </c>
      <c r="G128" s="285">
        <v>61</v>
      </c>
      <c r="H128" s="285">
        <v>67</v>
      </c>
      <c r="I128" s="285">
        <v>57</v>
      </c>
      <c r="J128" s="285">
        <v>93</v>
      </c>
      <c r="K128" s="285">
        <v>67</v>
      </c>
      <c r="L128" s="285">
        <v>50</v>
      </c>
      <c r="M128" s="285">
        <v>73</v>
      </c>
      <c r="N128" s="285">
        <v>88</v>
      </c>
      <c r="O128" s="285">
        <v>197</v>
      </c>
      <c r="P128" s="308">
        <v>53</v>
      </c>
    </row>
    <row r="129" spans="1:16" s="46" customFormat="1" ht="16.5" customHeight="1" x14ac:dyDescent="0.45">
      <c r="A129" s="78" t="s">
        <v>139</v>
      </c>
      <c r="B129" s="285">
        <v>104</v>
      </c>
      <c r="C129" s="285">
        <v>366</v>
      </c>
      <c r="D129" s="285">
        <v>346</v>
      </c>
      <c r="E129" s="285">
        <v>334</v>
      </c>
      <c r="F129" s="285">
        <v>443</v>
      </c>
      <c r="G129" s="285">
        <v>526</v>
      </c>
      <c r="H129" s="285">
        <v>431</v>
      </c>
      <c r="I129" s="285">
        <v>506</v>
      </c>
      <c r="J129" s="285">
        <v>588</v>
      </c>
      <c r="K129" s="285">
        <v>637</v>
      </c>
      <c r="L129" s="285">
        <v>637</v>
      </c>
      <c r="M129" s="285">
        <v>666</v>
      </c>
      <c r="N129" s="285">
        <v>705</v>
      </c>
      <c r="O129" s="285">
        <v>702</v>
      </c>
      <c r="P129" s="308">
        <v>768</v>
      </c>
    </row>
    <row r="130" spans="1:16" s="46" customFormat="1" ht="16.5" customHeight="1" x14ac:dyDescent="0.45">
      <c r="A130" s="72" t="s">
        <v>84</v>
      </c>
      <c r="B130" s="282">
        <v>108475</v>
      </c>
      <c r="C130" s="282">
        <v>635</v>
      </c>
      <c r="D130" s="282">
        <v>1582</v>
      </c>
      <c r="E130" s="282">
        <v>2399</v>
      </c>
      <c r="F130" s="282">
        <v>1293</v>
      </c>
      <c r="G130" s="282">
        <v>1957</v>
      </c>
      <c r="H130" s="282">
        <v>2001</v>
      </c>
      <c r="I130" s="282">
        <v>8999</v>
      </c>
      <c r="J130" s="282">
        <v>-522</v>
      </c>
      <c r="K130" s="282">
        <v>-7234</v>
      </c>
      <c r="L130" s="282">
        <v>8952</v>
      </c>
      <c r="M130" s="282">
        <v>3894</v>
      </c>
      <c r="N130" s="282">
        <v>416</v>
      </c>
      <c r="O130" s="282">
        <v>173353</v>
      </c>
      <c r="P130" s="327">
        <v>7970</v>
      </c>
    </row>
    <row r="131" spans="1:16" s="46" customFormat="1" ht="16.5" customHeight="1" x14ac:dyDescent="0.45">
      <c r="A131" s="6" t="s">
        <v>13</v>
      </c>
      <c r="B131" s="282">
        <v>114548</v>
      </c>
      <c r="C131" s="282">
        <v>17702</v>
      </c>
      <c r="D131" s="282">
        <v>24828</v>
      </c>
      <c r="E131" s="282">
        <v>36094</v>
      </c>
      <c r="F131" s="282">
        <v>-6721</v>
      </c>
      <c r="G131" s="282">
        <v>-18720</v>
      </c>
      <c r="H131" s="282">
        <v>21980</v>
      </c>
      <c r="I131" s="282">
        <v>39199</v>
      </c>
      <c r="J131" s="282">
        <v>12734</v>
      </c>
      <c r="K131" s="282">
        <v>27843</v>
      </c>
      <c r="L131" s="282">
        <v>45673</v>
      </c>
      <c r="M131" s="282">
        <v>36164</v>
      </c>
      <c r="N131" s="282">
        <v>14431</v>
      </c>
      <c r="O131" s="282">
        <v>204332</v>
      </c>
      <c r="P131" s="327">
        <f>43763-62</f>
        <v>43701</v>
      </c>
    </row>
    <row r="132" spans="1:16" s="456" customFormat="1" ht="16.5" customHeight="1" x14ac:dyDescent="0.45">
      <c r="A132" s="77" t="s">
        <v>681</v>
      </c>
      <c r="B132" s="285">
        <v>114548</v>
      </c>
      <c r="C132" s="285">
        <v>132251</v>
      </c>
      <c r="D132" s="285">
        <v>157078</v>
      </c>
      <c r="E132" s="285">
        <v>183564</v>
      </c>
      <c r="F132" s="285">
        <v>176843</v>
      </c>
      <c r="G132" s="285">
        <v>158123</v>
      </c>
      <c r="H132" s="285">
        <v>180103</v>
      </c>
      <c r="I132" s="285">
        <v>219303</v>
      </c>
      <c r="J132" s="285">
        <v>232036</v>
      </c>
      <c r="K132" s="285">
        <v>259879</v>
      </c>
      <c r="L132" s="285">
        <v>305552</v>
      </c>
      <c r="M132" s="285">
        <v>341716</v>
      </c>
      <c r="N132" s="285">
        <v>356147</v>
      </c>
      <c r="O132" s="285">
        <v>560479</v>
      </c>
      <c r="P132" s="308">
        <v>604242</v>
      </c>
    </row>
    <row r="133" spans="1:16" s="46" customFormat="1" ht="30" customHeight="1" x14ac:dyDescent="0.45">
      <c r="A133" s="79" t="s">
        <v>94</v>
      </c>
      <c r="B133" s="284">
        <v>44</v>
      </c>
      <c r="C133" s="284">
        <v>50</v>
      </c>
      <c r="D133" s="284">
        <v>44</v>
      </c>
      <c r="E133" s="284">
        <v>42</v>
      </c>
      <c r="F133" s="284">
        <v>42</v>
      </c>
      <c r="G133" s="284">
        <v>42</v>
      </c>
      <c r="H133" s="284">
        <v>41</v>
      </c>
      <c r="I133" s="284">
        <v>41</v>
      </c>
      <c r="J133" s="284">
        <v>40</v>
      </c>
      <c r="K133" s="284">
        <v>40</v>
      </c>
      <c r="L133" s="284">
        <v>38</v>
      </c>
      <c r="M133" s="284">
        <v>38</v>
      </c>
      <c r="N133" s="284">
        <v>38</v>
      </c>
      <c r="O133" s="284">
        <v>37</v>
      </c>
      <c r="P133" s="529">
        <v>37</v>
      </c>
    </row>
    <row r="134" spans="1:16" s="46" customFormat="1" ht="16.5" customHeight="1" x14ac:dyDescent="0.45">
      <c r="A134" s="276"/>
      <c r="B134" s="283"/>
      <c r="C134" s="283"/>
      <c r="D134" s="283"/>
      <c r="E134" s="283"/>
      <c r="F134" s="283"/>
      <c r="G134" s="283"/>
      <c r="H134" s="283"/>
      <c r="I134" s="283"/>
      <c r="J134" s="283"/>
      <c r="K134" s="283"/>
      <c r="L134" s="283"/>
      <c r="M134" s="283"/>
      <c r="N134" s="283"/>
      <c r="O134" s="283"/>
      <c r="P134" s="607"/>
    </row>
    <row r="135" spans="1:16" s="46" customFormat="1" ht="30" customHeight="1" x14ac:dyDescent="0.35">
      <c r="A135" s="733" t="s">
        <v>440</v>
      </c>
      <c r="B135" s="733"/>
      <c r="C135" s="733"/>
      <c r="D135" s="733"/>
      <c r="E135" s="733"/>
      <c r="F135" s="733"/>
      <c r="G135" s="733"/>
      <c r="H135" s="733"/>
      <c r="I135" s="733"/>
      <c r="J135" s="733"/>
      <c r="K135" s="733"/>
      <c r="L135" s="733"/>
      <c r="M135" s="733"/>
      <c r="N135" s="733"/>
      <c r="O135" s="733"/>
      <c r="P135" s="734"/>
    </row>
    <row r="136" spans="1:16" s="46" customFormat="1" ht="16.5" customHeight="1" x14ac:dyDescent="0.45">
      <c r="A136" s="281"/>
      <c r="B136" s="282"/>
      <c r="C136" s="282"/>
      <c r="D136" s="282"/>
      <c r="E136" s="282"/>
      <c r="F136" s="282"/>
      <c r="G136" s="282"/>
      <c r="H136" s="282"/>
      <c r="I136" s="282"/>
      <c r="J136" s="282"/>
      <c r="K136" s="282"/>
      <c r="L136" s="282"/>
      <c r="M136" s="282"/>
      <c r="N136" s="282"/>
      <c r="O136" s="282"/>
      <c r="P136" s="327"/>
    </row>
    <row r="137" spans="1:16" s="46" customFormat="1" ht="16.5" customHeight="1" x14ac:dyDescent="0.45">
      <c r="A137" s="107" t="s">
        <v>680</v>
      </c>
      <c r="B137" s="285"/>
      <c r="C137" s="285">
        <v>204733</v>
      </c>
      <c r="D137" s="285">
        <v>252291</v>
      </c>
      <c r="E137" s="285">
        <v>305096</v>
      </c>
      <c r="F137" s="285">
        <v>377893</v>
      </c>
      <c r="G137" s="285">
        <v>350617</v>
      </c>
      <c r="H137" s="285">
        <v>315501</v>
      </c>
      <c r="I137" s="285">
        <v>348245</v>
      </c>
      <c r="J137" s="285">
        <v>378165</v>
      </c>
      <c r="K137" s="285">
        <v>380090</v>
      </c>
      <c r="L137" s="285">
        <v>432535</v>
      </c>
      <c r="M137" s="285">
        <v>489750</v>
      </c>
      <c r="N137" s="285">
        <v>536610</v>
      </c>
      <c r="O137" s="285">
        <v>545346</v>
      </c>
      <c r="P137" s="308">
        <v>588715</v>
      </c>
    </row>
    <row r="138" spans="1:16" s="46" customFormat="1" ht="16.5" customHeight="1" x14ac:dyDescent="0.45">
      <c r="A138" s="107" t="s">
        <v>79</v>
      </c>
      <c r="B138" s="285">
        <v>19880</v>
      </c>
      <c r="C138" s="285">
        <v>23713</v>
      </c>
      <c r="D138" s="285">
        <v>28874</v>
      </c>
      <c r="E138" s="285">
        <v>45618</v>
      </c>
      <c r="F138" s="285">
        <v>36342</v>
      </c>
      <c r="G138" s="285">
        <v>29506</v>
      </c>
      <c r="H138" s="285">
        <v>27393</v>
      </c>
      <c r="I138" s="285">
        <v>28099</v>
      </c>
      <c r="J138" s="285">
        <v>29126</v>
      </c>
      <c r="K138" s="285">
        <v>28922</v>
      </c>
      <c r="L138" s="285">
        <v>31621</v>
      </c>
      <c r="M138" s="285">
        <v>35050</v>
      </c>
      <c r="N138" s="285">
        <v>33460</v>
      </c>
      <c r="O138" s="285">
        <v>38349</v>
      </c>
      <c r="P138" s="308">
        <v>31290</v>
      </c>
    </row>
    <row r="139" spans="1:16" s="46" customFormat="1" ht="16.5" customHeight="1" x14ac:dyDescent="0.45">
      <c r="A139" s="72" t="s">
        <v>77</v>
      </c>
      <c r="B139" s="282">
        <v>10488</v>
      </c>
      <c r="C139" s="282">
        <v>11936</v>
      </c>
      <c r="D139" s="282">
        <v>14032</v>
      </c>
      <c r="E139" s="282">
        <v>17030</v>
      </c>
      <c r="F139" s="282">
        <v>18336</v>
      </c>
      <c r="G139" s="282">
        <v>18801</v>
      </c>
      <c r="H139" s="282">
        <v>17349</v>
      </c>
      <c r="I139" s="282">
        <v>18065</v>
      </c>
      <c r="J139" s="282">
        <v>19339</v>
      </c>
      <c r="K139" s="282">
        <v>18611</v>
      </c>
      <c r="L139" s="282">
        <v>19588</v>
      </c>
      <c r="M139" s="282">
        <v>20743</v>
      </c>
      <c r="N139" s="282">
        <v>20989</v>
      </c>
      <c r="O139" s="282">
        <v>21408</v>
      </c>
      <c r="P139" s="327">
        <v>21242</v>
      </c>
    </row>
    <row r="140" spans="1:16" s="46" customFormat="1" ht="16.5" customHeight="1" x14ac:dyDescent="0.45">
      <c r="A140" s="72" t="s">
        <v>78</v>
      </c>
      <c r="B140" s="282">
        <v>9392</v>
      </c>
      <c r="C140" s="282">
        <v>11777</v>
      </c>
      <c r="D140" s="282">
        <v>14842</v>
      </c>
      <c r="E140" s="282">
        <v>28588</v>
      </c>
      <c r="F140" s="282">
        <v>18006</v>
      </c>
      <c r="G140" s="282">
        <v>10705</v>
      </c>
      <c r="H140" s="282">
        <v>10044</v>
      </c>
      <c r="I140" s="282">
        <v>10034</v>
      </c>
      <c r="J140" s="282">
        <v>9787</v>
      </c>
      <c r="K140" s="282">
        <v>10311</v>
      </c>
      <c r="L140" s="282">
        <v>12034</v>
      </c>
      <c r="M140" s="282">
        <v>14307</v>
      </c>
      <c r="N140" s="282">
        <v>12471</v>
      </c>
      <c r="O140" s="282">
        <v>16941</v>
      </c>
      <c r="P140" s="327">
        <v>10049</v>
      </c>
    </row>
    <row r="141" spans="1:16" s="46" customFormat="1" ht="16.5" customHeight="1" x14ac:dyDescent="0.45">
      <c r="A141" s="73" t="s">
        <v>135</v>
      </c>
      <c r="B141" s="285">
        <v>1986</v>
      </c>
      <c r="C141" s="285">
        <v>2159</v>
      </c>
      <c r="D141" s="285">
        <v>2614</v>
      </c>
      <c r="E141" s="285">
        <v>3042</v>
      </c>
      <c r="F141" s="285">
        <v>3032</v>
      </c>
      <c r="G141" s="285">
        <v>3031</v>
      </c>
      <c r="H141" s="285">
        <v>2692</v>
      </c>
      <c r="I141" s="285">
        <v>2788</v>
      </c>
      <c r="J141" s="285">
        <v>2954</v>
      </c>
      <c r="K141" s="285">
        <v>2859</v>
      </c>
      <c r="L141" s="285">
        <v>2963</v>
      </c>
      <c r="M141" s="285">
        <v>3145</v>
      </c>
      <c r="N141" s="285">
        <v>3147</v>
      </c>
      <c r="O141" s="285">
        <v>3057</v>
      </c>
      <c r="P141" s="308">
        <v>3030</v>
      </c>
    </row>
    <row r="142" spans="1:16" s="46" customFormat="1" ht="16.5" customHeight="1" x14ac:dyDescent="0.45">
      <c r="A142" s="73" t="s">
        <v>136</v>
      </c>
      <c r="B142" s="285">
        <v>9335</v>
      </c>
      <c r="C142" s="285">
        <v>12353</v>
      </c>
      <c r="D142" s="285">
        <v>12951</v>
      </c>
      <c r="E142" s="285">
        <v>7324</v>
      </c>
      <c r="F142" s="285">
        <v>1582</v>
      </c>
      <c r="G142" s="285">
        <v>608</v>
      </c>
      <c r="H142" s="285">
        <v>-733</v>
      </c>
      <c r="I142" s="285">
        <v>2541</v>
      </c>
      <c r="J142" s="285">
        <v>628</v>
      </c>
      <c r="K142" s="285">
        <v>-1416</v>
      </c>
      <c r="L142" s="285">
        <v>3466</v>
      </c>
      <c r="M142" s="285">
        <v>4533</v>
      </c>
      <c r="N142" s="285">
        <v>-179</v>
      </c>
      <c r="O142" s="285">
        <v>-1841</v>
      </c>
      <c r="P142" s="308">
        <v>-5251</v>
      </c>
    </row>
    <row r="143" spans="1:16" s="46" customFormat="1" ht="16.5" customHeight="1" x14ac:dyDescent="0.45">
      <c r="A143" s="74" t="s">
        <v>8</v>
      </c>
      <c r="B143" s="282">
        <v>26418</v>
      </c>
      <c r="C143" s="282">
        <v>34849</v>
      </c>
      <c r="D143" s="282">
        <v>47270</v>
      </c>
      <c r="E143" s="282">
        <v>48002</v>
      </c>
      <c r="F143" s="282">
        <v>54514</v>
      </c>
      <c r="G143" s="282">
        <v>32117</v>
      </c>
      <c r="H143" s="282">
        <v>51009</v>
      </c>
      <c r="I143" s="282">
        <v>46495</v>
      </c>
      <c r="J143" s="282">
        <v>43552</v>
      </c>
      <c r="K143" s="282">
        <v>38812</v>
      </c>
      <c r="L143" s="282">
        <v>53123</v>
      </c>
      <c r="M143" s="282">
        <v>45006</v>
      </c>
      <c r="N143" s="282">
        <v>44514</v>
      </c>
      <c r="O143" s="282">
        <v>111961</v>
      </c>
      <c r="P143" s="327">
        <v>38680</v>
      </c>
    </row>
    <row r="144" spans="1:16" s="46" customFormat="1" ht="16.5" customHeight="1" x14ac:dyDescent="0.45">
      <c r="A144" s="74" t="s">
        <v>9</v>
      </c>
      <c r="B144" s="282">
        <v>17083</v>
      </c>
      <c r="C144" s="282">
        <v>22497</v>
      </c>
      <c r="D144" s="282">
        <v>34319</v>
      </c>
      <c r="E144" s="282">
        <v>40678</v>
      </c>
      <c r="F144" s="282">
        <v>52932</v>
      </c>
      <c r="G144" s="282">
        <v>31509</v>
      </c>
      <c r="H144" s="282">
        <v>51742</v>
      </c>
      <c r="I144" s="282">
        <v>43954</v>
      </c>
      <c r="J144" s="282">
        <v>42924</v>
      </c>
      <c r="K144" s="282">
        <v>40228</v>
      </c>
      <c r="L144" s="282">
        <v>49657</v>
      </c>
      <c r="M144" s="282">
        <v>40473</v>
      </c>
      <c r="N144" s="282">
        <v>44693</v>
      </c>
      <c r="O144" s="282">
        <v>113803</v>
      </c>
      <c r="P144" s="327">
        <v>43931</v>
      </c>
    </row>
    <row r="145" spans="1:16" s="46" customFormat="1" ht="16.5" customHeight="1" x14ac:dyDescent="0.45">
      <c r="A145" s="75" t="s">
        <v>10</v>
      </c>
      <c r="B145" s="285">
        <v>16276</v>
      </c>
      <c r="C145" s="285">
        <v>17699</v>
      </c>
      <c r="D145" s="285">
        <v>19514</v>
      </c>
      <c r="E145" s="285">
        <v>20954</v>
      </c>
      <c r="F145" s="285">
        <v>23104</v>
      </c>
      <c r="G145" s="285">
        <v>19083</v>
      </c>
      <c r="H145" s="285">
        <v>17712</v>
      </c>
      <c r="I145" s="285">
        <v>19567</v>
      </c>
      <c r="J145" s="285">
        <v>20319</v>
      </c>
      <c r="K145" s="285">
        <v>21088</v>
      </c>
      <c r="L145" s="285">
        <v>23648</v>
      </c>
      <c r="M145" s="285">
        <v>26390</v>
      </c>
      <c r="N145" s="285">
        <v>27107</v>
      </c>
      <c r="O145" s="285">
        <v>31614</v>
      </c>
      <c r="P145" s="308">
        <v>28822</v>
      </c>
    </row>
    <row r="146" spans="1:16" s="46" customFormat="1" ht="16.5" customHeight="1" x14ac:dyDescent="0.45">
      <c r="A146" s="72" t="s">
        <v>11</v>
      </c>
      <c r="B146" s="282">
        <v>13951</v>
      </c>
      <c r="C146" s="282">
        <v>15022</v>
      </c>
      <c r="D146" s="282">
        <v>15697</v>
      </c>
      <c r="E146" s="282">
        <v>16081</v>
      </c>
      <c r="F146" s="282">
        <v>16403</v>
      </c>
      <c r="G146" s="282">
        <v>12193</v>
      </c>
      <c r="H146" s="282">
        <v>11425</v>
      </c>
      <c r="I146" s="282">
        <v>12696</v>
      </c>
      <c r="J146" s="282">
        <v>12522</v>
      </c>
      <c r="K146" s="282">
        <v>12958</v>
      </c>
      <c r="L146" s="282">
        <v>13777</v>
      </c>
      <c r="M146" s="282">
        <v>14978</v>
      </c>
      <c r="N146" s="282">
        <v>14544</v>
      </c>
      <c r="O146" s="282">
        <v>18292</v>
      </c>
      <c r="P146" s="327">
        <v>14777</v>
      </c>
    </row>
    <row r="147" spans="1:16" s="46" customFormat="1" ht="16.5" customHeight="1" x14ac:dyDescent="0.45">
      <c r="A147" s="72" t="s">
        <v>80</v>
      </c>
      <c r="B147" s="282">
        <v>2325</v>
      </c>
      <c r="C147" s="282">
        <v>2677</v>
      </c>
      <c r="D147" s="282">
        <v>3818</v>
      </c>
      <c r="E147" s="282">
        <v>4872</v>
      </c>
      <c r="F147" s="282">
        <v>6700</v>
      </c>
      <c r="G147" s="282">
        <v>6890</v>
      </c>
      <c r="H147" s="282">
        <v>6288</v>
      </c>
      <c r="I147" s="282">
        <v>6872</v>
      </c>
      <c r="J147" s="282">
        <v>7797</v>
      </c>
      <c r="K147" s="282">
        <v>8129</v>
      </c>
      <c r="L147" s="282">
        <v>9871</v>
      </c>
      <c r="M147" s="282">
        <v>11413</v>
      </c>
      <c r="N147" s="282">
        <v>12563</v>
      </c>
      <c r="O147" s="282">
        <v>13322</v>
      </c>
      <c r="P147" s="327">
        <v>14045</v>
      </c>
    </row>
    <row r="148" spans="1:16" s="46" customFormat="1" ht="16.5" customHeight="1" x14ac:dyDescent="0.45">
      <c r="A148" s="76" t="s">
        <v>137</v>
      </c>
      <c r="B148" s="285"/>
      <c r="C148" s="285"/>
      <c r="D148" s="285"/>
      <c r="E148" s="285"/>
      <c r="F148" s="285"/>
      <c r="G148" s="285"/>
      <c r="H148" s="285"/>
      <c r="I148" s="285"/>
      <c r="J148" s="285"/>
      <c r="K148" s="285"/>
      <c r="L148" s="285">
        <v>24</v>
      </c>
      <c r="M148" s="285">
        <v>44</v>
      </c>
      <c r="N148" s="285">
        <v>40</v>
      </c>
      <c r="O148" s="285">
        <v>243</v>
      </c>
      <c r="P148" s="308">
        <f>-218+168</f>
        <v>-50</v>
      </c>
    </row>
    <row r="149" spans="1:16" s="46" customFormat="1" ht="16.5" customHeight="1" x14ac:dyDescent="0.45">
      <c r="A149" s="77" t="s">
        <v>81</v>
      </c>
      <c r="B149" s="285">
        <v>12940</v>
      </c>
      <c r="C149" s="285">
        <v>18367</v>
      </c>
      <c r="D149" s="285">
        <v>22311</v>
      </c>
      <c r="E149" s="285">
        <v>31988</v>
      </c>
      <c r="F149" s="285">
        <v>14820</v>
      </c>
      <c r="G149" s="285">
        <v>11031</v>
      </c>
      <c r="H149" s="285">
        <v>8947</v>
      </c>
      <c r="I149" s="285">
        <v>11073</v>
      </c>
      <c r="J149" s="285">
        <v>9435</v>
      </c>
      <c r="K149" s="285">
        <v>6419</v>
      </c>
      <c r="L149" s="285">
        <v>11464</v>
      </c>
      <c r="M149" s="285">
        <v>13238</v>
      </c>
      <c r="N149" s="285">
        <v>6214</v>
      </c>
      <c r="O149" s="285">
        <v>5137</v>
      </c>
      <c r="P149" s="308">
        <f>-3000+168</f>
        <v>-2832</v>
      </c>
    </row>
    <row r="150" spans="1:16" s="46" customFormat="1" ht="16.5" customHeight="1" x14ac:dyDescent="0.45">
      <c r="A150" s="73" t="s">
        <v>126</v>
      </c>
      <c r="B150" s="285">
        <v>-462</v>
      </c>
      <c r="C150" s="285">
        <v>-584</v>
      </c>
      <c r="D150" s="285">
        <v>-682</v>
      </c>
      <c r="E150" s="285">
        <v>-754</v>
      </c>
      <c r="F150" s="285">
        <v>-866</v>
      </c>
      <c r="G150" s="285">
        <v>-1028</v>
      </c>
      <c r="H150" s="285">
        <v>-1213</v>
      </c>
      <c r="I150" s="285">
        <v>-1365</v>
      </c>
      <c r="J150" s="285">
        <v>-1595</v>
      </c>
      <c r="K150" s="285">
        <v>-1780</v>
      </c>
      <c r="L150" s="285">
        <v>-2059</v>
      </c>
      <c r="M150" s="285">
        <v>-2186</v>
      </c>
      <c r="N150" s="285">
        <v>-2356</v>
      </c>
      <c r="O150" s="285">
        <v>-2232</v>
      </c>
      <c r="P150" s="308">
        <v>-2483</v>
      </c>
    </row>
    <row r="151" spans="1:16" s="46" customFormat="1" ht="16.5" customHeight="1" x14ac:dyDescent="0.45">
      <c r="A151" s="73" t="s">
        <v>138</v>
      </c>
      <c r="B151" s="285">
        <v>21193</v>
      </c>
      <c r="C151" s="285">
        <v>25737</v>
      </c>
      <c r="D151" s="285">
        <v>34976</v>
      </c>
      <c r="E151" s="285">
        <v>45949</v>
      </c>
      <c r="F151" s="285">
        <v>-35773</v>
      </c>
      <c r="G151" s="285">
        <v>-40801</v>
      </c>
      <c r="H151" s="285">
        <v>30087</v>
      </c>
      <c r="I151" s="285">
        <v>25724</v>
      </c>
      <c r="J151" s="285">
        <v>-611</v>
      </c>
      <c r="K151" s="285">
        <v>53744</v>
      </c>
      <c r="L151" s="285">
        <v>50041</v>
      </c>
      <c r="M151" s="285">
        <v>41753</v>
      </c>
      <c r="N151" s="285">
        <v>10877</v>
      </c>
      <c r="O151" s="285">
        <v>46694</v>
      </c>
      <c r="P151" s="308">
        <v>47832</v>
      </c>
    </row>
    <row r="152" spans="1:16" s="46" customFormat="1" ht="16.5" customHeight="1" x14ac:dyDescent="0.45">
      <c r="A152" s="73" t="s">
        <v>12</v>
      </c>
      <c r="B152" s="285">
        <v>255</v>
      </c>
      <c r="C152" s="285">
        <v>325</v>
      </c>
      <c r="D152" s="285">
        <v>274</v>
      </c>
      <c r="E152" s="285">
        <v>344</v>
      </c>
      <c r="F152" s="285">
        <v>399</v>
      </c>
      <c r="G152" s="285">
        <v>334</v>
      </c>
      <c r="H152" s="285">
        <v>355</v>
      </c>
      <c r="I152" s="285">
        <v>392</v>
      </c>
      <c r="J152" s="285">
        <v>261</v>
      </c>
      <c r="K152" s="285">
        <v>263</v>
      </c>
      <c r="L152" s="285">
        <v>432</v>
      </c>
      <c r="M152" s="285">
        <v>418</v>
      </c>
      <c r="N152" s="285">
        <v>401</v>
      </c>
      <c r="O152" s="285">
        <v>722</v>
      </c>
      <c r="P152" s="308">
        <v>711</v>
      </c>
    </row>
    <row r="153" spans="1:16" s="46" customFormat="1" ht="16.5" customHeight="1" x14ac:dyDescent="0.45">
      <c r="A153" s="76" t="s">
        <v>82</v>
      </c>
      <c r="B153" s="285">
        <v>20938</v>
      </c>
      <c r="C153" s="285">
        <v>25412</v>
      </c>
      <c r="D153" s="285">
        <v>34703</v>
      </c>
      <c r="E153" s="285">
        <v>45605</v>
      </c>
      <c r="F153" s="285">
        <v>-36172</v>
      </c>
      <c r="G153" s="285">
        <v>-41135</v>
      </c>
      <c r="H153" s="285">
        <v>29732</v>
      </c>
      <c r="I153" s="285">
        <v>25332</v>
      </c>
      <c r="J153" s="285">
        <v>-872</v>
      </c>
      <c r="K153" s="285">
        <v>53481</v>
      </c>
      <c r="L153" s="285">
        <v>49609</v>
      </c>
      <c r="M153" s="285">
        <v>41335</v>
      </c>
      <c r="N153" s="285">
        <v>10475</v>
      </c>
      <c r="O153" s="285">
        <v>45972</v>
      </c>
      <c r="P153" s="308">
        <v>47121</v>
      </c>
    </row>
    <row r="154" spans="1:16" s="46" customFormat="1" ht="16.5" customHeight="1" x14ac:dyDescent="0.45">
      <c r="A154" s="73" t="s">
        <v>125</v>
      </c>
      <c r="B154" s="285">
        <v>109</v>
      </c>
      <c r="C154" s="285">
        <v>124</v>
      </c>
      <c r="D154" s="285">
        <v>156</v>
      </c>
      <c r="E154" s="285">
        <v>243</v>
      </c>
      <c r="F154" s="285">
        <v>242</v>
      </c>
      <c r="G154" s="285">
        <v>178</v>
      </c>
      <c r="H154" s="285">
        <v>199</v>
      </c>
      <c r="I154" s="285">
        <v>218</v>
      </c>
      <c r="J154" s="285">
        <v>202</v>
      </c>
      <c r="K154" s="285">
        <v>237</v>
      </c>
      <c r="L154" s="285">
        <v>279</v>
      </c>
      <c r="M154" s="285">
        <v>308</v>
      </c>
      <c r="N154" s="285">
        <v>353</v>
      </c>
      <c r="O154" s="285">
        <v>400</v>
      </c>
      <c r="P154" s="308">
        <v>328</v>
      </c>
    </row>
    <row r="155" spans="1:16" s="46" customFormat="1" ht="16.5" customHeight="1" x14ac:dyDescent="0.45">
      <c r="A155" s="78" t="s">
        <v>139</v>
      </c>
      <c r="B155" s="285">
        <v>1564</v>
      </c>
      <c r="C155" s="285">
        <v>1785</v>
      </c>
      <c r="D155" s="285">
        <v>2080</v>
      </c>
      <c r="E155" s="285">
        <v>2463</v>
      </c>
      <c r="F155" s="285">
        <v>2608</v>
      </c>
      <c r="G155" s="285">
        <v>2288</v>
      </c>
      <c r="H155" s="285">
        <v>2549</v>
      </c>
      <c r="I155" s="285">
        <v>2822</v>
      </c>
      <c r="J155" s="285">
        <v>2915</v>
      </c>
      <c r="K155" s="285">
        <v>3350</v>
      </c>
      <c r="L155" s="285">
        <v>3749</v>
      </c>
      <c r="M155" s="285">
        <v>4070</v>
      </c>
      <c r="N155" s="285">
        <v>4120</v>
      </c>
      <c r="O155" s="285">
        <v>4147</v>
      </c>
      <c r="P155" s="308">
        <v>4194</v>
      </c>
    </row>
    <row r="156" spans="1:16" s="46" customFormat="1" ht="16.5" customHeight="1" x14ac:dyDescent="0.45">
      <c r="A156" s="72" t="s">
        <v>84</v>
      </c>
      <c r="B156" s="282">
        <v>174282</v>
      </c>
      <c r="C156" s="282">
        <v>6209</v>
      </c>
      <c r="D156" s="282">
        <v>171</v>
      </c>
      <c r="E156" s="282">
        <v>468</v>
      </c>
      <c r="F156" s="282">
        <v>281</v>
      </c>
      <c r="G156" s="282">
        <v>875</v>
      </c>
      <c r="H156" s="282">
        <v>319</v>
      </c>
      <c r="I156" s="282">
        <v>273</v>
      </c>
      <c r="J156" s="282">
        <v>550</v>
      </c>
      <c r="K156" s="282">
        <v>267</v>
      </c>
      <c r="L156" s="282">
        <v>618</v>
      </c>
      <c r="M156" s="282">
        <v>1236</v>
      </c>
      <c r="N156" s="282">
        <v>1316</v>
      </c>
      <c r="O156" s="282">
        <v>1297</v>
      </c>
      <c r="P156" s="327">
        <v>-955</v>
      </c>
    </row>
    <row r="157" spans="1:16" s="46" customFormat="1" ht="16.5" customHeight="1" x14ac:dyDescent="0.45">
      <c r="A157" s="6" t="s">
        <v>13</v>
      </c>
      <c r="B157" s="282">
        <v>204258</v>
      </c>
      <c r="C157" s="282">
        <v>45584</v>
      </c>
      <c r="D157" s="282">
        <v>51965</v>
      </c>
      <c r="E157" s="282">
        <v>72044</v>
      </c>
      <c r="F157" s="282">
        <v>-27335</v>
      </c>
      <c r="G157" s="282">
        <v>-35398</v>
      </c>
      <c r="H157" s="282">
        <v>32744</v>
      </c>
      <c r="I157" s="282">
        <v>29921</v>
      </c>
      <c r="J157" s="282">
        <v>1851</v>
      </c>
      <c r="K157" s="282">
        <v>52414</v>
      </c>
      <c r="L157" s="282">
        <v>53198</v>
      </c>
      <c r="M157" s="282">
        <v>46715</v>
      </c>
      <c r="N157" s="282">
        <v>8736</v>
      </c>
      <c r="O157" s="282">
        <v>43369</v>
      </c>
      <c r="P157" s="327">
        <f>33787-168</f>
        <v>33619</v>
      </c>
    </row>
    <row r="158" spans="1:16" s="456" customFormat="1" ht="16.5" customHeight="1" x14ac:dyDescent="0.45">
      <c r="A158" s="77" t="s">
        <v>681</v>
      </c>
      <c r="B158" s="285">
        <v>204258</v>
      </c>
      <c r="C158" s="285">
        <v>250317</v>
      </c>
      <c r="D158" s="285">
        <v>304256</v>
      </c>
      <c r="E158" s="285">
        <v>377141</v>
      </c>
      <c r="F158" s="285">
        <v>350557</v>
      </c>
      <c r="G158" s="285">
        <v>315219</v>
      </c>
      <c r="H158" s="285">
        <v>348245</v>
      </c>
      <c r="I158" s="285">
        <v>378165</v>
      </c>
      <c r="J158" s="285">
        <v>380016</v>
      </c>
      <c r="K158" s="285">
        <v>432504</v>
      </c>
      <c r="L158" s="285">
        <v>485733</v>
      </c>
      <c r="M158" s="285">
        <v>536465</v>
      </c>
      <c r="N158" s="285">
        <v>545346</v>
      </c>
      <c r="O158" s="285">
        <v>588715</v>
      </c>
      <c r="P158" s="308">
        <v>622502</v>
      </c>
    </row>
    <row r="159" spans="1:16" s="46" customFormat="1" ht="30" customHeight="1" x14ac:dyDescent="0.45">
      <c r="A159" s="79" t="s">
        <v>94</v>
      </c>
      <c r="B159" s="284">
        <v>313</v>
      </c>
      <c r="C159" s="284">
        <v>259</v>
      </c>
      <c r="D159" s="284">
        <v>251</v>
      </c>
      <c r="E159" s="284">
        <v>249</v>
      </c>
      <c r="F159" s="284">
        <v>239</v>
      </c>
      <c r="G159" s="284">
        <v>227</v>
      </c>
      <c r="H159" s="284">
        <v>203</v>
      </c>
      <c r="I159" s="284">
        <v>190</v>
      </c>
      <c r="J159" s="284">
        <v>179</v>
      </c>
      <c r="K159" s="284">
        <v>163</v>
      </c>
      <c r="L159" s="284">
        <v>145</v>
      </c>
      <c r="M159" s="284">
        <v>141</v>
      </c>
      <c r="N159" s="284">
        <v>133</v>
      </c>
      <c r="O159" s="284">
        <v>120</v>
      </c>
      <c r="P159" s="529">
        <v>118</v>
      </c>
    </row>
    <row r="160" spans="1:16" s="46" customFormat="1" ht="16.5" customHeight="1" x14ac:dyDescent="0.45">
      <c r="A160" s="276"/>
      <c r="B160" s="283"/>
      <c r="C160" s="283"/>
      <c r="D160" s="283"/>
      <c r="E160" s="283"/>
      <c r="F160" s="283"/>
      <c r="G160" s="283"/>
      <c r="H160" s="283"/>
      <c r="I160" s="283"/>
      <c r="J160" s="283"/>
      <c r="K160" s="283"/>
      <c r="L160" s="283"/>
      <c r="M160" s="283"/>
      <c r="N160" s="283"/>
      <c r="O160" s="283"/>
      <c r="P160" s="607"/>
    </row>
    <row r="161" spans="1:16" s="46" customFormat="1" ht="30" customHeight="1" x14ac:dyDescent="0.35">
      <c r="A161" s="733" t="s">
        <v>523</v>
      </c>
      <c r="B161" s="733"/>
      <c r="C161" s="733"/>
      <c r="D161" s="733"/>
      <c r="E161" s="733"/>
      <c r="F161" s="733"/>
      <c r="G161" s="733"/>
      <c r="H161" s="733"/>
      <c r="I161" s="733"/>
      <c r="J161" s="733"/>
      <c r="K161" s="733"/>
      <c r="L161" s="733"/>
      <c r="M161" s="733"/>
      <c r="N161" s="733"/>
      <c r="O161" s="733"/>
      <c r="P161" s="734"/>
    </row>
    <row r="162" spans="1:16" s="46" customFormat="1" ht="16.5" customHeight="1" x14ac:dyDescent="0.45">
      <c r="A162" s="281"/>
      <c r="B162" s="282"/>
      <c r="C162" s="282"/>
      <c r="D162" s="282"/>
      <c r="E162" s="282"/>
      <c r="F162" s="282"/>
      <c r="G162" s="282"/>
      <c r="H162" s="282"/>
      <c r="I162" s="282"/>
      <c r="J162" s="282"/>
      <c r="K162" s="282"/>
      <c r="L162" s="282"/>
      <c r="M162" s="282"/>
      <c r="N162" s="282"/>
      <c r="O162" s="282"/>
      <c r="P162" s="327"/>
    </row>
    <row r="163" spans="1:16" s="46" customFormat="1" ht="16.5" customHeight="1" x14ac:dyDescent="0.45">
      <c r="A163" s="107" t="s">
        <v>76</v>
      </c>
      <c r="B163" s="285"/>
      <c r="C163" s="285">
        <v>2812</v>
      </c>
      <c r="D163" s="285">
        <v>3125</v>
      </c>
      <c r="E163" s="285">
        <v>3301</v>
      </c>
      <c r="F163" s="285">
        <v>3708</v>
      </c>
      <c r="G163" s="285">
        <v>2552</v>
      </c>
      <c r="H163" s="285">
        <v>2006</v>
      </c>
      <c r="I163" s="285">
        <v>2009</v>
      </c>
      <c r="J163" s="285">
        <v>2036</v>
      </c>
      <c r="K163" s="285">
        <v>1869</v>
      </c>
      <c r="L163" s="285">
        <v>1996</v>
      </c>
      <c r="M163" s="285">
        <v>2134</v>
      </c>
      <c r="N163" s="285">
        <v>2122</v>
      </c>
      <c r="O163" s="285">
        <v>2009</v>
      </c>
      <c r="P163" s="308">
        <v>2121</v>
      </c>
    </row>
    <row r="164" spans="1:16" s="46" customFormat="1" ht="16.5" customHeight="1" x14ac:dyDescent="0.45">
      <c r="A164" s="107" t="s">
        <v>79</v>
      </c>
      <c r="B164" s="285">
        <v>179</v>
      </c>
      <c r="C164" s="285">
        <v>176</v>
      </c>
      <c r="D164" s="285">
        <v>213</v>
      </c>
      <c r="E164" s="285">
        <v>344</v>
      </c>
      <c r="F164" s="285">
        <v>132</v>
      </c>
      <c r="G164" s="285">
        <v>84</v>
      </c>
      <c r="H164" s="285">
        <v>53</v>
      </c>
      <c r="I164" s="285">
        <v>62</v>
      </c>
      <c r="J164" s="285">
        <v>67</v>
      </c>
      <c r="K164" s="285">
        <v>61</v>
      </c>
      <c r="L164" s="285">
        <v>67</v>
      </c>
      <c r="M164" s="285">
        <v>62</v>
      </c>
      <c r="N164" s="285">
        <v>38</v>
      </c>
      <c r="O164" s="285">
        <v>53</v>
      </c>
      <c r="P164" s="308">
        <v>17</v>
      </c>
    </row>
    <row r="165" spans="1:16" s="46" customFormat="1" ht="16.5" customHeight="1" x14ac:dyDescent="0.45">
      <c r="A165" s="72" t="s">
        <v>77</v>
      </c>
      <c r="B165" s="282">
        <v>32</v>
      </c>
      <c r="C165" s="282">
        <v>30</v>
      </c>
      <c r="D165" s="282">
        <v>36</v>
      </c>
      <c r="E165" s="282">
        <v>44</v>
      </c>
      <c r="F165" s="282">
        <v>32</v>
      </c>
      <c r="G165" s="282">
        <v>27</v>
      </c>
      <c r="H165" s="282">
        <v>17</v>
      </c>
      <c r="I165" s="282">
        <v>15</v>
      </c>
      <c r="J165" s="282">
        <v>13</v>
      </c>
      <c r="K165" s="282">
        <v>8</v>
      </c>
      <c r="L165" s="282">
        <v>7</v>
      </c>
      <c r="M165" s="282">
        <v>6</v>
      </c>
      <c r="N165" s="282">
        <v>6</v>
      </c>
      <c r="O165" s="282">
        <v>7</v>
      </c>
      <c r="P165" s="327">
        <v>4</v>
      </c>
    </row>
    <row r="166" spans="1:16" s="46" customFormat="1" ht="16.5" customHeight="1" x14ac:dyDescent="0.45">
      <c r="A166" s="72" t="s">
        <v>78</v>
      </c>
      <c r="B166" s="282">
        <v>147</v>
      </c>
      <c r="C166" s="282">
        <v>146</v>
      </c>
      <c r="D166" s="282">
        <v>177</v>
      </c>
      <c r="E166" s="282">
        <v>300</v>
      </c>
      <c r="F166" s="282">
        <v>100</v>
      </c>
      <c r="G166" s="282">
        <v>57</v>
      </c>
      <c r="H166" s="282">
        <v>36</v>
      </c>
      <c r="I166" s="282">
        <v>47</v>
      </c>
      <c r="J166" s="282">
        <v>55</v>
      </c>
      <c r="K166" s="282">
        <v>53</v>
      </c>
      <c r="L166" s="282">
        <v>60</v>
      </c>
      <c r="M166" s="282">
        <v>55</v>
      </c>
      <c r="N166" s="282">
        <v>32</v>
      </c>
      <c r="O166" s="282">
        <v>46</v>
      </c>
      <c r="P166" s="327">
        <v>13</v>
      </c>
    </row>
    <row r="167" spans="1:16" s="46" customFormat="1" ht="16.5" customHeight="1" x14ac:dyDescent="0.45">
      <c r="A167" s="73" t="s">
        <v>135</v>
      </c>
      <c r="B167" s="285">
        <v>4</v>
      </c>
      <c r="C167" s="285">
        <v>10</v>
      </c>
      <c r="D167" s="285">
        <v>9</v>
      </c>
      <c r="E167" s="285">
        <v>13</v>
      </c>
      <c r="F167" s="285">
        <v>8</v>
      </c>
      <c r="G167" s="285">
        <v>6</v>
      </c>
      <c r="H167" s="285">
        <v>3</v>
      </c>
      <c r="I167" s="285">
        <v>3</v>
      </c>
      <c r="J167" s="285">
        <v>3</v>
      </c>
      <c r="K167" s="285">
        <v>2</v>
      </c>
      <c r="L167" s="285"/>
      <c r="M167" s="285"/>
      <c r="N167" s="285"/>
      <c r="O167" s="285"/>
      <c r="P167" s="308"/>
    </row>
    <row r="168" spans="1:16" s="46" customFormat="1" ht="16.5" customHeight="1" x14ac:dyDescent="0.45">
      <c r="A168" s="73" t="s">
        <v>136</v>
      </c>
      <c r="B168" s="285">
        <v>83</v>
      </c>
      <c r="C168" s="285">
        <v>20</v>
      </c>
      <c r="D168" s="285">
        <v>2</v>
      </c>
      <c r="E168" s="285">
        <v>-108</v>
      </c>
      <c r="F168" s="285">
        <v>-167</v>
      </c>
      <c r="G168" s="285">
        <v>-44</v>
      </c>
      <c r="H168" s="285">
        <v>-68</v>
      </c>
      <c r="I168" s="285">
        <v>-62</v>
      </c>
      <c r="J168" s="285">
        <v>-19</v>
      </c>
      <c r="K168" s="285">
        <v>-51</v>
      </c>
      <c r="L168" s="285"/>
      <c r="M168" s="285"/>
      <c r="N168" s="285"/>
      <c r="O168" s="285"/>
      <c r="P168" s="308"/>
    </row>
    <row r="169" spans="1:16" s="46" customFormat="1" ht="16.5" customHeight="1" x14ac:dyDescent="0.45">
      <c r="A169" s="74" t="s">
        <v>8</v>
      </c>
      <c r="B169" s="282">
        <v>252</v>
      </c>
      <c r="C169" s="282">
        <v>241</v>
      </c>
      <c r="D169" s="282">
        <v>116</v>
      </c>
      <c r="E169" s="282">
        <v>135</v>
      </c>
      <c r="F169" s="282">
        <v>110</v>
      </c>
      <c r="G169" s="282">
        <v>88</v>
      </c>
      <c r="H169" s="282">
        <v>75</v>
      </c>
      <c r="I169" s="282">
        <v>54</v>
      </c>
      <c r="J169" s="282">
        <v>99</v>
      </c>
      <c r="K169" s="282">
        <v>78</v>
      </c>
      <c r="L169" s="282"/>
      <c r="M169" s="282"/>
      <c r="N169" s="282"/>
      <c r="O169" s="282"/>
      <c r="P169" s="327"/>
    </row>
    <row r="170" spans="1:16" s="46" customFormat="1" ht="16.5" customHeight="1" x14ac:dyDescent="0.45">
      <c r="A170" s="74" t="s">
        <v>9</v>
      </c>
      <c r="B170" s="282">
        <v>169</v>
      </c>
      <c r="C170" s="282">
        <v>221</v>
      </c>
      <c r="D170" s="282">
        <v>113</v>
      </c>
      <c r="E170" s="282">
        <v>242</v>
      </c>
      <c r="F170" s="282">
        <v>277</v>
      </c>
      <c r="G170" s="282">
        <v>132</v>
      </c>
      <c r="H170" s="282">
        <v>142</v>
      </c>
      <c r="I170" s="282">
        <v>115</v>
      </c>
      <c r="J170" s="282">
        <v>119</v>
      </c>
      <c r="K170" s="282">
        <v>128</v>
      </c>
      <c r="L170" s="282"/>
      <c r="M170" s="282"/>
      <c r="N170" s="282"/>
      <c r="O170" s="282"/>
      <c r="P170" s="327"/>
    </row>
    <row r="171" spans="1:16" s="46" customFormat="1" ht="16.5" customHeight="1" x14ac:dyDescent="0.45">
      <c r="A171" s="75" t="s">
        <v>10</v>
      </c>
      <c r="B171" s="285">
        <v>155</v>
      </c>
      <c r="C171" s="285">
        <v>206</v>
      </c>
      <c r="D171" s="285">
        <v>180</v>
      </c>
      <c r="E171" s="285">
        <v>179</v>
      </c>
      <c r="F171" s="285">
        <v>224</v>
      </c>
      <c r="G171" s="285">
        <v>130</v>
      </c>
      <c r="H171" s="285">
        <v>123</v>
      </c>
      <c r="I171" s="285">
        <v>114</v>
      </c>
      <c r="J171" s="285">
        <v>118</v>
      </c>
      <c r="K171" s="285">
        <v>104</v>
      </c>
      <c r="L171" s="285">
        <v>198</v>
      </c>
      <c r="M171" s="285">
        <v>182</v>
      </c>
      <c r="N171" s="285">
        <v>172</v>
      </c>
      <c r="O171" s="285">
        <v>176</v>
      </c>
      <c r="P171" s="308">
        <v>133</v>
      </c>
    </row>
    <row r="172" spans="1:16" s="46" customFormat="1" ht="16.5" customHeight="1" x14ac:dyDescent="0.45">
      <c r="A172" s="72" t="s">
        <v>11</v>
      </c>
      <c r="B172" s="282">
        <v>126</v>
      </c>
      <c r="C172" s="282">
        <v>117</v>
      </c>
      <c r="D172" s="282">
        <v>89</v>
      </c>
      <c r="E172" s="282">
        <v>78</v>
      </c>
      <c r="F172" s="282">
        <v>110</v>
      </c>
      <c r="G172" s="282">
        <v>41</v>
      </c>
      <c r="H172" s="282">
        <v>49</v>
      </c>
      <c r="I172" s="282">
        <v>42</v>
      </c>
      <c r="J172" s="282">
        <v>45</v>
      </c>
      <c r="K172" s="282">
        <v>31</v>
      </c>
      <c r="L172" s="282"/>
      <c r="M172" s="282"/>
      <c r="N172" s="282"/>
      <c r="O172" s="282"/>
      <c r="P172" s="327"/>
    </row>
    <row r="173" spans="1:16" s="46" customFormat="1" ht="16.5" customHeight="1" x14ac:dyDescent="0.45">
      <c r="A173" s="72" t="s">
        <v>80</v>
      </c>
      <c r="B173" s="282">
        <v>29</v>
      </c>
      <c r="C173" s="282">
        <v>88</v>
      </c>
      <c r="D173" s="282">
        <v>91</v>
      </c>
      <c r="E173" s="282">
        <v>101</v>
      </c>
      <c r="F173" s="282">
        <v>114</v>
      </c>
      <c r="G173" s="282">
        <v>89</v>
      </c>
      <c r="H173" s="282">
        <v>74</v>
      </c>
      <c r="I173" s="282">
        <v>72</v>
      </c>
      <c r="J173" s="282">
        <v>73</v>
      </c>
      <c r="K173" s="282">
        <v>73</v>
      </c>
      <c r="L173" s="282"/>
      <c r="M173" s="282"/>
      <c r="N173" s="282"/>
      <c r="O173" s="282"/>
      <c r="P173" s="327"/>
    </row>
    <row r="174" spans="1:16" s="46" customFormat="1" ht="16.5" customHeight="1" x14ac:dyDescent="0.45">
      <c r="A174" s="76" t="s">
        <v>137</v>
      </c>
      <c r="B174" s="285"/>
      <c r="C174" s="285"/>
      <c r="D174" s="285"/>
      <c r="E174" s="285"/>
      <c r="F174" s="285"/>
      <c r="G174" s="285"/>
      <c r="H174" s="285"/>
      <c r="I174" s="285"/>
      <c r="J174" s="285"/>
      <c r="K174" s="285"/>
      <c r="L174" s="285"/>
      <c r="M174" s="285"/>
      <c r="N174" s="285"/>
      <c r="O174" s="285"/>
      <c r="P174" s="308"/>
    </row>
    <row r="175" spans="1:16" s="46" customFormat="1" ht="16.5" customHeight="1" x14ac:dyDescent="0.45">
      <c r="A175" s="77" t="s">
        <v>81</v>
      </c>
      <c r="B175" s="285">
        <v>107</v>
      </c>
      <c r="C175" s="285">
        <v>-10</v>
      </c>
      <c r="D175" s="285">
        <v>35</v>
      </c>
      <c r="E175" s="285">
        <v>57</v>
      </c>
      <c r="F175" s="285">
        <v>-259</v>
      </c>
      <c r="G175" s="285">
        <v>-90</v>
      </c>
      <c r="H175" s="285">
        <v>-138</v>
      </c>
      <c r="I175" s="285">
        <v>-113</v>
      </c>
      <c r="J175" s="285">
        <v>-70</v>
      </c>
      <c r="K175" s="285">
        <v>-94</v>
      </c>
      <c r="L175" s="285">
        <v>-131</v>
      </c>
      <c r="M175" s="285">
        <v>-120</v>
      </c>
      <c r="N175" s="285">
        <v>-134</v>
      </c>
      <c r="O175" s="285">
        <v>-123</v>
      </c>
      <c r="P175" s="308">
        <v>-116</v>
      </c>
    </row>
    <row r="176" spans="1:16" s="46" customFormat="1" ht="16.5" customHeight="1" x14ac:dyDescent="0.45">
      <c r="A176" s="73" t="s">
        <v>126</v>
      </c>
      <c r="B176" s="285">
        <v>2</v>
      </c>
      <c r="C176" s="285">
        <v>0</v>
      </c>
      <c r="D176" s="285">
        <v>-1</v>
      </c>
      <c r="E176" s="285">
        <v>-1</v>
      </c>
      <c r="F176" s="285">
        <v>0</v>
      </c>
      <c r="G176" s="285">
        <v>-1</v>
      </c>
      <c r="H176" s="285">
        <v>0</v>
      </c>
      <c r="I176" s="285">
        <v>0</v>
      </c>
      <c r="J176" s="285">
        <v>-1</v>
      </c>
      <c r="K176" s="285">
        <v>-1</v>
      </c>
      <c r="L176" s="285">
        <v>1</v>
      </c>
      <c r="M176" s="285">
        <v>0</v>
      </c>
      <c r="N176" s="285">
        <v>-1</v>
      </c>
      <c r="O176" s="285">
        <v>-1</v>
      </c>
      <c r="P176" s="308">
        <v>-1</v>
      </c>
    </row>
    <row r="177" spans="1:16" s="46" customFormat="1" ht="16.5" customHeight="1" x14ac:dyDescent="0.45">
      <c r="A177" s="73" t="s">
        <v>138</v>
      </c>
      <c r="B177" s="285">
        <v>369</v>
      </c>
      <c r="C177" s="285">
        <v>506</v>
      </c>
      <c r="D177" s="285">
        <v>485</v>
      </c>
      <c r="E177" s="285">
        <v>648</v>
      </c>
      <c r="F177" s="285">
        <v>-470</v>
      </c>
      <c r="G177" s="285">
        <v>-323</v>
      </c>
      <c r="H177" s="285">
        <v>214</v>
      </c>
      <c r="I177" s="285">
        <v>188</v>
      </c>
      <c r="J177" s="285">
        <v>-26</v>
      </c>
      <c r="K177" s="285">
        <v>285</v>
      </c>
      <c r="L177" s="285">
        <v>252</v>
      </c>
      <c r="M177" s="285">
        <v>164</v>
      </c>
      <c r="N177" s="285">
        <v>26</v>
      </c>
      <c r="O177" s="285">
        <v>203</v>
      </c>
      <c r="P177" s="308">
        <v>189</v>
      </c>
    </row>
    <row r="178" spans="1:16" s="46" customFormat="1" ht="16.5" customHeight="1" x14ac:dyDescent="0.45">
      <c r="A178" s="73" t="s">
        <v>12</v>
      </c>
      <c r="B178" s="285">
        <v>1</v>
      </c>
      <c r="C178" s="285">
        <v>1</v>
      </c>
      <c r="D178" s="285">
        <v>27</v>
      </c>
      <c r="E178" s="285">
        <v>28</v>
      </c>
      <c r="F178" s="285">
        <v>25</v>
      </c>
      <c r="G178" s="285">
        <v>17</v>
      </c>
      <c r="H178" s="285">
        <v>17</v>
      </c>
      <c r="I178" s="285">
        <v>15</v>
      </c>
      <c r="J178" s="285">
        <v>13</v>
      </c>
      <c r="K178" s="285">
        <v>13</v>
      </c>
      <c r="L178" s="285">
        <v>4</v>
      </c>
      <c r="M178" s="285">
        <v>8</v>
      </c>
      <c r="N178" s="285">
        <v>4</v>
      </c>
      <c r="O178" s="285">
        <v>5</v>
      </c>
      <c r="P178" s="308">
        <v>5</v>
      </c>
    </row>
    <row r="179" spans="1:16" s="46" customFormat="1" ht="16.5" customHeight="1" x14ac:dyDescent="0.45">
      <c r="A179" s="76" t="s">
        <v>82</v>
      </c>
      <c r="B179" s="285">
        <v>367</v>
      </c>
      <c r="C179" s="285">
        <v>505</v>
      </c>
      <c r="D179" s="285">
        <v>458</v>
      </c>
      <c r="E179" s="285">
        <v>620</v>
      </c>
      <c r="F179" s="285">
        <v>-495</v>
      </c>
      <c r="G179" s="285">
        <v>-340</v>
      </c>
      <c r="H179" s="285">
        <v>198</v>
      </c>
      <c r="I179" s="285">
        <v>172</v>
      </c>
      <c r="J179" s="285">
        <v>-38</v>
      </c>
      <c r="K179" s="285">
        <v>272</v>
      </c>
      <c r="L179" s="285">
        <v>249</v>
      </c>
      <c r="M179" s="285">
        <v>156</v>
      </c>
      <c r="N179" s="285">
        <v>21</v>
      </c>
      <c r="O179" s="285">
        <v>199</v>
      </c>
      <c r="P179" s="308">
        <v>184</v>
      </c>
    </row>
    <row r="180" spans="1:16" s="46" customFormat="1" ht="16.5" customHeight="1" x14ac:dyDescent="0.45">
      <c r="A180" s="73" t="s">
        <v>125</v>
      </c>
      <c r="B180" s="285">
        <v>4</v>
      </c>
      <c r="C180" s="285">
        <v>4</v>
      </c>
      <c r="D180" s="285">
        <v>1</v>
      </c>
      <c r="E180" s="285">
        <v>1</v>
      </c>
      <c r="F180" s="285">
        <v>1</v>
      </c>
      <c r="G180" s="285">
        <v>1</v>
      </c>
      <c r="H180" s="285">
        <v>0</v>
      </c>
      <c r="I180" s="285">
        <v>0</v>
      </c>
      <c r="J180" s="285">
        <v>0</v>
      </c>
      <c r="K180" s="285">
        <v>0</v>
      </c>
      <c r="L180" s="285">
        <v>4</v>
      </c>
      <c r="M180" s="285">
        <v>0</v>
      </c>
      <c r="N180" s="285">
        <v>0</v>
      </c>
      <c r="O180" s="285">
        <v>0</v>
      </c>
      <c r="P180" s="308">
        <v>0</v>
      </c>
    </row>
    <row r="181" spans="1:16" s="46" customFormat="1" ht="16.5" customHeight="1" x14ac:dyDescent="0.45">
      <c r="A181" s="78" t="s">
        <v>139</v>
      </c>
      <c r="B181" s="285">
        <v>47</v>
      </c>
      <c r="C181" s="285">
        <v>52</v>
      </c>
      <c r="D181" s="285">
        <v>22</v>
      </c>
      <c r="E181" s="285">
        <v>21</v>
      </c>
      <c r="F181" s="285">
        <v>19</v>
      </c>
      <c r="G181" s="285">
        <v>16</v>
      </c>
      <c r="H181" s="285">
        <v>16</v>
      </c>
      <c r="I181" s="285">
        <v>15</v>
      </c>
      <c r="J181" s="285">
        <v>15</v>
      </c>
      <c r="K181" s="285">
        <v>14</v>
      </c>
      <c r="L181" s="285">
        <v>23</v>
      </c>
      <c r="M181" s="285">
        <v>22</v>
      </c>
      <c r="N181" s="285">
        <v>20</v>
      </c>
      <c r="O181" s="285">
        <v>20</v>
      </c>
      <c r="P181" s="308">
        <v>19</v>
      </c>
    </row>
    <row r="182" spans="1:16" s="46" customFormat="1" ht="16.5" customHeight="1" x14ac:dyDescent="0.45">
      <c r="A182" s="72" t="s">
        <v>84</v>
      </c>
      <c r="B182" s="282">
        <v>2383</v>
      </c>
      <c r="C182" s="282">
        <v>-125</v>
      </c>
      <c r="D182" s="282">
        <v>-286</v>
      </c>
      <c r="E182" s="282">
        <v>-236</v>
      </c>
      <c r="F182" s="282">
        <v>-374</v>
      </c>
      <c r="G182" s="282">
        <v>-95</v>
      </c>
      <c r="H182" s="282">
        <v>-37</v>
      </c>
      <c r="I182" s="282">
        <v>-14</v>
      </c>
      <c r="J182" s="282">
        <v>-40</v>
      </c>
      <c r="K182" s="282">
        <v>-35</v>
      </c>
      <c r="L182" s="282">
        <v>40</v>
      </c>
      <c r="M182" s="282">
        <v>-26</v>
      </c>
      <c r="N182" s="282">
        <v>21</v>
      </c>
      <c r="O182" s="282">
        <v>57</v>
      </c>
      <c r="P182" s="327">
        <v>-40</v>
      </c>
    </row>
    <row r="183" spans="1:16" s="46" customFormat="1" ht="16.5" customHeight="1" x14ac:dyDescent="0.45">
      <c r="A183" s="6" t="s">
        <v>13</v>
      </c>
      <c r="B183" s="282">
        <v>2812</v>
      </c>
      <c r="C183" s="282">
        <v>313</v>
      </c>
      <c r="D183" s="282">
        <v>176</v>
      </c>
      <c r="E183" s="282">
        <v>407</v>
      </c>
      <c r="F183" s="282">
        <v>-1155</v>
      </c>
      <c r="G183" s="282">
        <v>-547</v>
      </c>
      <c r="H183" s="282">
        <v>3</v>
      </c>
      <c r="I183" s="282">
        <v>27</v>
      </c>
      <c r="J183" s="282">
        <v>-167</v>
      </c>
      <c r="K183" s="282">
        <v>127</v>
      </c>
      <c r="L183" s="282">
        <v>138</v>
      </c>
      <c r="M183" s="282">
        <v>-12</v>
      </c>
      <c r="N183" s="282">
        <v>-113</v>
      </c>
      <c r="O183" s="282">
        <v>112</v>
      </c>
      <c r="P183" s="327">
        <v>9</v>
      </c>
    </row>
    <row r="184" spans="1:16" s="456" customFormat="1" ht="16.5" customHeight="1" x14ac:dyDescent="0.45">
      <c r="A184" s="77" t="s">
        <v>85</v>
      </c>
      <c r="B184" s="285">
        <v>2812</v>
      </c>
      <c r="C184" s="285">
        <v>3125</v>
      </c>
      <c r="D184" s="285">
        <v>3301</v>
      </c>
      <c r="E184" s="285">
        <v>3708</v>
      </c>
      <c r="F184" s="285">
        <v>2552</v>
      </c>
      <c r="G184" s="285">
        <v>2006</v>
      </c>
      <c r="H184" s="285">
        <v>2009</v>
      </c>
      <c r="I184" s="285">
        <v>2036</v>
      </c>
      <c r="J184" s="285">
        <v>1869</v>
      </c>
      <c r="K184" s="285">
        <v>1996</v>
      </c>
      <c r="L184" s="285">
        <v>2134</v>
      </c>
      <c r="M184" s="285">
        <v>2122</v>
      </c>
      <c r="N184" s="285">
        <v>2009</v>
      </c>
      <c r="O184" s="285">
        <v>2121</v>
      </c>
      <c r="P184" s="308">
        <v>2129</v>
      </c>
    </row>
    <row r="185" spans="1:16" s="46" customFormat="1" ht="30" customHeight="1" x14ac:dyDescent="0.45">
      <c r="A185" s="79" t="s">
        <v>94</v>
      </c>
      <c r="B185" s="284">
        <v>7361</v>
      </c>
      <c r="C185" s="284">
        <v>6711</v>
      </c>
      <c r="D185" s="284">
        <v>6294</v>
      </c>
      <c r="E185" s="284">
        <v>5333</v>
      </c>
      <c r="F185" s="284">
        <v>4600</v>
      </c>
      <c r="G185" s="284">
        <v>3993</v>
      </c>
      <c r="H185" s="284">
        <v>3608</v>
      </c>
      <c r="I185" s="284">
        <v>3285</v>
      </c>
      <c r="J185" s="284">
        <v>2934</v>
      </c>
      <c r="K185" s="284">
        <v>2689</v>
      </c>
      <c r="L185" s="284">
        <v>2450</v>
      </c>
      <c r="M185" s="284">
        <v>2234</v>
      </c>
      <c r="N185" s="284">
        <v>2055</v>
      </c>
      <c r="O185" s="284">
        <v>1963</v>
      </c>
      <c r="P185" s="529">
        <v>1951</v>
      </c>
    </row>
    <row r="186" spans="1:16" s="46" customFormat="1" ht="16.5" customHeight="1" x14ac:dyDescent="0.45">
      <c r="A186" s="276"/>
      <c r="B186" s="283"/>
      <c r="C186" s="283"/>
      <c r="D186" s="283"/>
      <c r="E186" s="283"/>
      <c r="F186" s="283"/>
      <c r="G186" s="283"/>
      <c r="H186" s="283"/>
      <c r="I186" s="283"/>
      <c r="J186" s="283"/>
      <c r="K186" s="283"/>
      <c r="L186" s="283"/>
      <c r="M186" s="283"/>
      <c r="N186" s="283"/>
      <c r="O186" s="283"/>
      <c r="P186" s="607"/>
    </row>
    <row r="187" spans="1:16" s="46" customFormat="1" ht="30" customHeight="1" x14ac:dyDescent="0.35">
      <c r="A187" s="733" t="s">
        <v>254</v>
      </c>
      <c r="B187" s="733"/>
      <c r="C187" s="733"/>
      <c r="D187" s="733"/>
      <c r="E187" s="733"/>
      <c r="F187" s="733"/>
      <c r="G187" s="733"/>
      <c r="H187" s="733"/>
      <c r="I187" s="733"/>
      <c r="J187" s="733"/>
      <c r="K187" s="733"/>
      <c r="L187" s="733"/>
      <c r="M187" s="733"/>
      <c r="N187" s="733"/>
      <c r="O187" s="733"/>
      <c r="P187" s="734"/>
    </row>
    <row r="188" spans="1:16" s="46" customFormat="1" ht="16.5" customHeight="1" x14ac:dyDescent="0.45">
      <c r="A188" s="281"/>
      <c r="B188" s="282"/>
      <c r="C188" s="282"/>
      <c r="D188" s="282"/>
      <c r="E188" s="282"/>
      <c r="F188" s="282"/>
      <c r="G188" s="282"/>
      <c r="H188" s="282"/>
      <c r="I188" s="282"/>
      <c r="J188" s="282"/>
      <c r="K188" s="282"/>
      <c r="L188" s="282"/>
      <c r="M188" s="282"/>
      <c r="N188" s="282"/>
      <c r="O188" s="282"/>
      <c r="P188" s="327"/>
    </row>
    <row r="189" spans="1:16" s="46" customFormat="1" ht="16.5" customHeight="1" x14ac:dyDescent="0.45">
      <c r="A189" s="107" t="s">
        <v>76</v>
      </c>
      <c r="B189" s="285">
        <v>0</v>
      </c>
      <c r="C189" s="285">
        <v>127494</v>
      </c>
      <c r="D189" s="285">
        <v>160793</v>
      </c>
      <c r="E189" s="285">
        <v>203180</v>
      </c>
      <c r="F189" s="285">
        <v>312188</v>
      </c>
      <c r="G189" s="285">
        <v>319039</v>
      </c>
      <c r="H189" s="285">
        <v>320337</v>
      </c>
      <c r="I189" s="285">
        <v>354240</v>
      </c>
      <c r="J189" s="285">
        <v>401070</v>
      </c>
      <c r="K189" s="285">
        <v>420652</v>
      </c>
      <c r="L189" s="285">
        <v>476505</v>
      </c>
      <c r="M189" s="285">
        <v>533179</v>
      </c>
      <c r="N189" s="285">
        <v>582414</v>
      </c>
      <c r="O189" s="285">
        <v>618371</v>
      </c>
      <c r="P189" s="308">
        <v>704589</v>
      </c>
    </row>
    <row r="190" spans="1:16" s="46" customFormat="1" ht="16.5" customHeight="1" x14ac:dyDescent="0.45">
      <c r="A190" s="107" t="s">
        <v>79</v>
      </c>
      <c r="B190" s="285">
        <v>12010</v>
      </c>
      <c r="C190" s="285">
        <v>13430</v>
      </c>
      <c r="D190" s="285">
        <v>20577</v>
      </c>
      <c r="E190" s="285">
        <v>67203</v>
      </c>
      <c r="F190" s="285">
        <v>30284</v>
      </c>
      <c r="G190" s="285">
        <v>26578</v>
      </c>
      <c r="H190" s="285">
        <v>20123</v>
      </c>
      <c r="I190" s="285">
        <v>22538</v>
      </c>
      <c r="J190" s="285">
        <v>25281</v>
      </c>
      <c r="K190" s="285">
        <v>22265</v>
      </c>
      <c r="L190" s="285">
        <v>24348</v>
      </c>
      <c r="M190" s="285">
        <v>30463</v>
      </c>
      <c r="N190" s="285">
        <v>30123</v>
      </c>
      <c r="O190" s="285">
        <v>40103</v>
      </c>
      <c r="P190" s="308">
        <v>40559</v>
      </c>
    </row>
    <row r="191" spans="1:16" s="46" customFormat="1" ht="16.5" customHeight="1" x14ac:dyDescent="0.45">
      <c r="A191" s="72" t="s">
        <v>77</v>
      </c>
      <c r="B191" s="282">
        <v>4825</v>
      </c>
      <c r="C191" s="282">
        <v>4957</v>
      </c>
      <c r="D191" s="282">
        <v>7530</v>
      </c>
      <c r="E191" s="282">
        <v>10935</v>
      </c>
      <c r="F191" s="282">
        <v>9944</v>
      </c>
      <c r="G191" s="282">
        <v>10074</v>
      </c>
      <c r="H191" s="282">
        <v>6723</v>
      </c>
      <c r="I191" s="282">
        <v>6947</v>
      </c>
      <c r="J191" s="282">
        <v>7473</v>
      </c>
      <c r="K191" s="282">
        <v>5430</v>
      </c>
      <c r="L191" s="282">
        <v>6016</v>
      </c>
      <c r="M191" s="282">
        <v>6906</v>
      </c>
      <c r="N191" s="282">
        <v>7168</v>
      </c>
      <c r="O191" s="282">
        <v>7138</v>
      </c>
      <c r="P191" s="327">
        <v>7320</v>
      </c>
    </row>
    <row r="192" spans="1:16" s="46" customFormat="1" ht="16.5" customHeight="1" x14ac:dyDescent="0.45">
      <c r="A192" s="72" t="s">
        <v>78</v>
      </c>
      <c r="B192" s="282">
        <v>7185</v>
      </c>
      <c r="C192" s="282">
        <v>8474</v>
      </c>
      <c r="D192" s="282">
        <v>13048</v>
      </c>
      <c r="E192" s="282">
        <v>56268</v>
      </c>
      <c r="F192" s="282">
        <v>20340</v>
      </c>
      <c r="G192" s="282">
        <v>16504</v>
      </c>
      <c r="H192" s="282">
        <v>13399</v>
      </c>
      <c r="I192" s="282">
        <v>15591</v>
      </c>
      <c r="J192" s="282">
        <v>17808</v>
      </c>
      <c r="K192" s="282">
        <v>16835</v>
      </c>
      <c r="L192" s="282">
        <v>18332</v>
      </c>
      <c r="M192" s="282">
        <v>23557</v>
      </c>
      <c r="N192" s="282">
        <v>22955</v>
      </c>
      <c r="O192" s="282">
        <v>32965</v>
      </c>
      <c r="P192" s="327">
        <v>33239</v>
      </c>
    </row>
    <row r="193" spans="1:16" s="46" customFormat="1" ht="16.5" customHeight="1" x14ac:dyDescent="0.45">
      <c r="A193" s="73" t="s">
        <v>135</v>
      </c>
      <c r="B193" s="285"/>
      <c r="C193" s="285"/>
      <c r="D193" s="285"/>
      <c r="E193" s="285"/>
      <c r="F193" s="285"/>
      <c r="G193" s="285"/>
      <c r="H193" s="285"/>
      <c r="I193" s="285"/>
      <c r="J193" s="285"/>
      <c r="K193" s="285"/>
      <c r="L193" s="285"/>
      <c r="M193" s="285"/>
      <c r="N193" s="285"/>
      <c r="O193" s="285"/>
      <c r="P193" s="308"/>
    </row>
    <row r="194" spans="1:16" s="46" customFormat="1" ht="16.5" customHeight="1" x14ac:dyDescent="0.45">
      <c r="A194" s="73" t="s">
        <v>136</v>
      </c>
      <c r="B194" s="285">
        <v>5323</v>
      </c>
      <c r="C194" s="285">
        <v>4449</v>
      </c>
      <c r="D194" s="285">
        <v>4803</v>
      </c>
      <c r="E194" s="285">
        <v>7050</v>
      </c>
      <c r="F194" s="285">
        <v>10823</v>
      </c>
      <c r="G194" s="285">
        <v>9537</v>
      </c>
      <c r="H194" s="285">
        <v>9529</v>
      </c>
      <c r="I194" s="285">
        <v>11306</v>
      </c>
      <c r="J194" s="285">
        <v>12172</v>
      </c>
      <c r="K194" s="285">
        <v>12213</v>
      </c>
      <c r="L194" s="285">
        <v>9981</v>
      </c>
      <c r="M194" s="285">
        <v>9411</v>
      </c>
      <c r="N194" s="285">
        <v>9473</v>
      </c>
      <c r="O194" s="285">
        <v>9109</v>
      </c>
      <c r="P194" s="308">
        <v>7405</v>
      </c>
    </row>
    <row r="195" spans="1:16" s="46" customFormat="1" ht="16.5" customHeight="1" x14ac:dyDescent="0.45">
      <c r="A195" s="74" t="s">
        <v>8</v>
      </c>
      <c r="B195" s="282">
        <v>6160</v>
      </c>
      <c r="C195" s="282">
        <v>5649</v>
      </c>
      <c r="D195" s="282">
        <v>6492</v>
      </c>
      <c r="E195" s="282">
        <v>10000</v>
      </c>
      <c r="F195" s="282">
        <v>15413</v>
      </c>
      <c r="G195" s="282">
        <v>12984</v>
      </c>
      <c r="H195" s="282">
        <v>13737</v>
      </c>
      <c r="I195" s="282">
        <v>15480</v>
      </c>
      <c r="J195" s="282">
        <v>15958</v>
      </c>
      <c r="K195" s="282">
        <v>16488</v>
      </c>
      <c r="L195" s="282">
        <v>15067</v>
      </c>
      <c r="M195" s="282">
        <v>15028</v>
      </c>
      <c r="N195" s="282">
        <v>14954</v>
      </c>
      <c r="O195" s="282">
        <v>18316</v>
      </c>
      <c r="P195" s="327">
        <v>16903</v>
      </c>
    </row>
    <row r="196" spans="1:16" s="46" customFormat="1" ht="16.5" customHeight="1" x14ac:dyDescent="0.45">
      <c r="A196" s="74" t="s">
        <v>9</v>
      </c>
      <c r="B196" s="282">
        <v>837</v>
      </c>
      <c r="C196" s="282">
        <v>1200</v>
      </c>
      <c r="D196" s="282">
        <v>1689</v>
      </c>
      <c r="E196" s="282">
        <v>2950</v>
      </c>
      <c r="F196" s="282">
        <v>4590</v>
      </c>
      <c r="G196" s="282">
        <v>3447</v>
      </c>
      <c r="H196" s="282">
        <v>4209</v>
      </c>
      <c r="I196" s="282">
        <v>4174</v>
      </c>
      <c r="J196" s="282">
        <v>3786</v>
      </c>
      <c r="K196" s="282">
        <v>4275</v>
      </c>
      <c r="L196" s="282">
        <v>5086</v>
      </c>
      <c r="M196" s="282">
        <v>5617</v>
      </c>
      <c r="N196" s="282">
        <v>5481</v>
      </c>
      <c r="O196" s="282">
        <v>9207</v>
      </c>
      <c r="P196" s="327">
        <v>9498</v>
      </c>
    </row>
    <row r="197" spans="1:16" s="46" customFormat="1" ht="16.5" customHeight="1" x14ac:dyDescent="0.45">
      <c r="A197" s="75" t="s">
        <v>10</v>
      </c>
      <c r="B197" s="285">
        <v>3714</v>
      </c>
      <c r="C197" s="285">
        <v>5223</v>
      </c>
      <c r="D197" s="285">
        <v>6883</v>
      </c>
      <c r="E197" s="285">
        <v>7570</v>
      </c>
      <c r="F197" s="285">
        <v>18940</v>
      </c>
      <c r="G197" s="285">
        <v>16562</v>
      </c>
      <c r="H197" s="285">
        <v>17030</v>
      </c>
      <c r="I197" s="285">
        <v>19125</v>
      </c>
      <c r="J197" s="285">
        <v>22592</v>
      </c>
      <c r="K197" s="285">
        <v>25419</v>
      </c>
      <c r="L197" s="285">
        <v>29482</v>
      </c>
      <c r="M197" s="285">
        <v>33456</v>
      </c>
      <c r="N197" s="285">
        <v>35429</v>
      </c>
      <c r="O197" s="285">
        <v>46368</v>
      </c>
      <c r="P197" s="308">
        <v>47823</v>
      </c>
    </row>
    <row r="198" spans="1:16" s="46" customFormat="1" ht="16.5" customHeight="1" x14ac:dyDescent="0.45">
      <c r="A198" s="72" t="s">
        <v>11</v>
      </c>
      <c r="B198" s="282"/>
      <c r="C198" s="282"/>
      <c r="D198" s="282"/>
      <c r="E198" s="282"/>
      <c r="F198" s="282"/>
      <c r="G198" s="282"/>
      <c r="H198" s="282"/>
      <c r="I198" s="282"/>
      <c r="J198" s="282"/>
      <c r="K198" s="282">
        <v>3894</v>
      </c>
      <c r="L198" s="282">
        <v>3706</v>
      </c>
      <c r="M198" s="282">
        <v>4091</v>
      </c>
      <c r="N198" s="282">
        <v>4067</v>
      </c>
      <c r="O198" s="282">
        <v>6152</v>
      </c>
      <c r="P198" s="327">
        <v>6335</v>
      </c>
    </row>
    <row r="199" spans="1:16" s="46" customFormat="1" ht="16.5" customHeight="1" x14ac:dyDescent="0.45">
      <c r="A199" s="72" t="s">
        <v>80</v>
      </c>
      <c r="B199" s="282"/>
      <c r="C199" s="282"/>
      <c r="D199" s="282"/>
      <c r="E199" s="282"/>
      <c r="F199" s="282"/>
      <c r="G199" s="282"/>
      <c r="H199" s="282"/>
      <c r="I199" s="282"/>
      <c r="J199" s="282"/>
      <c r="K199" s="282">
        <v>21525</v>
      </c>
      <c r="L199" s="282">
        <v>25776</v>
      </c>
      <c r="M199" s="282">
        <v>29365</v>
      </c>
      <c r="N199" s="282">
        <v>31362</v>
      </c>
      <c r="O199" s="282">
        <v>40216</v>
      </c>
      <c r="P199" s="327">
        <v>41488</v>
      </c>
    </row>
    <row r="200" spans="1:16" s="46" customFormat="1" ht="16.5" customHeight="1" x14ac:dyDescent="0.45">
      <c r="A200" s="76" t="s">
        <v>137</v>
      </c>
      <c r="B200" s="285"/>
      <c r="C200" s="285"/>
      <c r="D200" s="285"/>
      <c r="E200" s="285"/>
      <c r="F200" s="285"/>
      <c r="G200" s="285"/>
      <c r="H200" s="285"/>
      <c r="I200" s="285"/>
      <c r="J200" s="285"/>
      <c r="K200" s="285"/>
      <c r="L200" s="285"/>
      <c r="M200" s="285"/>
      <c r="N200" s="285"/>
      <c r="O200" s="285"/>
      <c r="P200" s="308"/>
    </row>
    <row r="201" spans="1:16" s="46" customFormat="1" ht="16.5" customHeight="1" x14ac:dyDescent="0.45">
      <c r="A201" s="77" t="s">
        <v>81</v>
      </c>
      <c r="B201" s="285">
        <v>13619</v>
      </c>
      <c r="C201" s="285">
        <v>12656</v>
      </c>
      <c r="D201" s="285">
        <v>18498</v>
      </c>
      <c r="E201" s="285">
        <v>66682</v>
      </c>
      <c r="F201" s="285">
        <v>22168</v>
      </c>
      <c r="G201" s="285">
        <v>19554</v>
      </c>
      <c r="H201" s="285">
        <v>12621</v>
      </c>
      <c r="I201" s="285">
        <v>14719</v>
      </c>
      <c r="J201" s="285">
        <v>14861</v>
      </c>
      <c r="K201" s="285">
        <v>9059</v>
      </c>
      <c r="L201" s="285">
        <v>4847</v>
      </c>
      <c r="M201" s="285">
        <v>6418</v>
      </c>
      <c r="N201" s="285">
        <v>4167</v>
      </c>
      <c r="O201" s="285">
        <v>2844</v>
      </c>
      <c r="P201" s="308">
        <v>141</v>
      </c>
    </row>
    <row r="202" spans="1:16" s="46" customFormat="1" ht="16.5" customHeight="1" x14ac:dyDescent="0.45">
      <c r="A202" s="73" t="s">
        <v>126</v>
      </c>
      <c r="B202" s="285"/>
      <c r="C202" s="285"/>
      <c r="D202" s="285"/>
      <c r="E202" s="285"/>
      <c r="F202" s="285"/>
      <c r="G202" s="285"/>
      <c r="H202" s="285"/>
      <c r="I202" s="285"/>
      <c r="J202" s="285"/>
      <c r="K202" s="285"/>
      <c r="L202" s="285"/>
      <c r="M202" s="285"/>
      <c r="N202" s="285"/>
      <c r="O202" s="285"/>
      <c r="P202" s="308"/>
    </row>
    <row r="203" spans="1:16" s="46" customFormat="1" ht="16.5" customHeight="1" x14ac:dyDescent="0.45">
      <c r="A203" s="73" t="s">
        <v>138</v>
      </c>
      <c r="B203" s="285">
        <v>14295</v>
      </c>
      <c r="C203" s="285">
        <v>22981</v>
      </c>
      <c r="D203" s="285">
        <v>26872</v>
      </c>
      <c r="E203" s="285">
        <v>46798</v>
      </c>
      <c r="F203" s="285">
        <v>-14729</v>
      </c>
      <c r="G203" s="285">
        <v>-17301</v>
      </c>
      <c r="H203" s="285">
        <v>22486</v>
      </c>
      <c r="I203" s="285">
        <v>33419</v>
      </c>
      <c r="J203" s="285">
        <v>6211</v>
      </c>
      <c r="K203" s="285">
        <v>50659</v>
      </c>
      <c r="L203" s="285">
        <v>56304</v>
      </c>
      <c r="M203" s="285">
        <v>47947</v>
      </c>
      <c r="N203" s="285">
        <v>38118</v>
      </c>
      <c r="O203" s="285">
        <v>89488</v>
      </c>
      <c r="P203" s="308">
        <v>51553</v>
      </c>
    </row>
    <row r="204" spans="1:16" s="46" customFormat="1" ht="16.5" customHeight="1" x14ac:dyDescent="0.45">
      <c r="A204" s="73" t="s">
        <v>12</v>
      </c>
      <c r="B204" s="285">
        <v>677</v>
      </c>
      <c r="C204" s="285">
        <v>834</v>
      </c>
      <c r="D204" s="285">
        <v>1065</v>
      </c>
      <c r="E204" s="285">
        <v>1597</v>
      </c>
      <c r="F204" s="285">
        <v>720</v>
      </c>
      <c r="G204" s="285">
        <v>673</v>
      </c>
      <c r="H204" s="285">
        <v>723</v>
      </c>
      <c r="I204" s="285">
        <v>887</v>
      </c>
      <c r="J204" s="285">
        <v>1051</v>
      </c>
      <c r="K204" s="285">
        <v>1986</v>
      </c>
      <c r="L204" s="285">
        <v>2423</v>
      </c>
      <c r="M204" s="285">
        <v>2923</v>
      </c>
      <c r="N204" s="285">
        <v>3436</v>
      </c>
      <c r="O204" s="285">
        <v>3649</v>
      </c>
      <c r="P204" s="308">
        <v>3756</v>
      </c>
    </row>
    <row r="205" spans="1:16" s="46" customFormat="1" ht="16.5" customHeight="1" x14ac:dyDescent="0.45">
      <c r="A205" s="76" t="s">
        <v>82</v>
      </c>
      <c r="B205" s="285">
        <v>13618</v>
      </c>
      <c r="C205" s="285">
        <v>22146</v>
      </c>
      <c r="D205" s="285">
        <v>25807</v>
      </c>
      <c r="E205" s="285">
        <v>45201</v>
      </c>
      <c r="F205" s="285">
        <v>-15449</v>
      </c>
      <c r="G205" s="285">
        <v>-17973</v>
      </c>
      <c r="H205" s="285">
        <v>21763</v>
      </c>
      <c r="I205" s="285">
        <v>32532</v>
      </c>
      <c r="J205" s="285">
        <v>5161</v>
      </c>
      <c r="K205" s="285">
        <v>48673</v>
      </c>
      <c r="L205" s="285">
        <v>53881</v>
      </c>
      <c r="M205" s="285">
        <v>45024</v>
      </c>
      <c r="N205" s="285">
        <v>34682</v>
      </c>
      <c r="O205" s="285">
        <v>85839</v>
      </c>
      <c r="P205" s="308">
        <v>47797</v>
      </c>
    </row>
    <row r="206" spans="1:16" s="46" customFormat="1" ht="16.5" customHeight="1" x14ac:dyDescent="0.45">
      <c r="A206" s="73" t="s">
        <v>125</v>
      </c>
      <c r="B206" s="285"/>
      <c r="C206" s="285"/>
      <c r="D206" s="285"/>
      <c r="E206" s="285"/>
      <c r="F206" s="285"/>
      <c r="G206" s="285"/>
      <c r="H206" s="285"/>
      <c r="I206" s="285"/>
      <c r="J206" s="285"/>
      <c r="K206" s="285"/>
      <c r="L206" s="285"/>
      <c r="M206" s="285"/>
      <c r="N206" s="285"/>
      <c r="O206" s="285"/>
      <c r="P206" s="308"/>
    </row>
    <row r="207" spans="1:16" s="46" customFormat="1" ht="16.5" customHeight="1" x14ac:dyDescent="0.45">
      <c r="A207" s="78" t="s">
        <v>139</v>
      </c>
      <c r="B207" s="285">
        <v>1219</v>
      </c>
      <c r="C207" s="285">
        <v>1503</v>
      </c>
      <c r="D207" s="285">
        <v>1918</v>
      </c>
      <c r="E207" s="285">
        <v>2876</v>
      </c>
      <c r="F207" s="285">
        <v>1431</v>
      </c>
      <c r="G207" s="285">
        <v>1373</v>
      </c>
      <c r="H207" s="285">
        <v>1283</v>
      </c>
      <c r="I207" s="285">
        <v>1274</v>
      </c>
      <c r="J207" s="285">
        <v>1365</v>
      </c>
      <c r="K207" s="285">
        <v>2439</v>
      </c>
      <c r="L207" s="285">
        <v>2725</v>
      </c>
      <c r="M207" s="285">
        <v>2978</v>
      </c>
      <c r="N207" s="285">
        <v>3755</v>
      </c>
      <c r="O207" s="285">
        <v>3516</v>
      </c>
      <c r="P207" s="308">
        <v>3614</v>
      </c>
    </row>
    <row r="208" spans="1:16" s="46" customFormat="1" ht="16.5" customHeight="1" x14ac:dyDescent="0.45">
      <c r="A208" s="72" t="s">
        <v>84</v>
      </c>
      <c r="B208" s="282">
        <v>101475</v>
      </c>
      <c r="C208" s="282">
        <v>0</v>
      </c>
      <c r="D208" s="282">
        <v>0</v>
      </c>
      <c r="E208" s="282">
        <v>0</v>
      </c>
      <c r="F208" s="282">
        <v>1564</v>
      </c>
      <c r="G208" s="282">
        <v>1092</v>
      </c>
      <c r="H208" s="282">
        <v>802</v>
      </c>
      <c r="I208" s="282">
        <v>852</v>
      </c>
      <c r="J208" s="282">
        <v>926</v>
      </c>
      <c r="K208" s="282">
        <v>560</v>
      </c>
      <c r="L208" s="282">
        <v>671</v>
      </c>
      <c r="M208" s="282">
        <v>770</v>
      </c>
      <c r="N208" s="282">
        <v>863</v>
      </c>
      <c r="O208" s="282">
        <v>1052</v>
      </c>
      <c r="P208" s="327">
        <v>986</v>
      </c>
    </row>
    <row r="209" spans="1:16" s="46" customFormat="1" ht="16.5" customHeight="1" x14ac:dyDescent="0.45">
      <c r="A209" s="6" t="s">
        <v>13</v>
      </c>
      <c r="B209" s="282">
        <v>127494</v>
      </c>
      <c r="C209" s="282">
        <v>33299</v>
      </c>
      <c r="D209" s="282">
        <v>42387</v>
      </c>
      <c r="E209" s="282">
        <v>109008</v>
      </c>
      <c r="F209" s="282">
        <v>6851</v>
      </c>
      <c r="G209" s="282">
        <v>1298</v>
      </c>
      <c r="H209" s="282">
        <v>33903</v>
      </c>
      <c r="I209" s="282">
        <v>46830</v>
      </c>
      <c r="J209" s="282">
        <v>19582</v>
      </c>
      <c r="K209" s="282">
        <v>55853</v>
      </c>
      <c r="L209" s="282">
        <v>56674</v>
      </c>
      <c r="M209" s="282">
        <v>49235</v>
      </c>
      <c r="N209" s="282">
        <v>35957</v>
      </c>
      <c r="O209" s="282">
        <v>86218</v>
      </c>
      <c r="P209" s="327">
        <v>45310</v>
      </c>
    </row>
    <row r="210" spans="1:16" s="456" customFormat="1" ht="16.5" customHeight="1" x14ac:dyDescent="0.45">
      <c r="A210" s="77" t="s">
        <v>85</v>
      </c>
      <c r="B210" s="285">
        <v>127494</v>
      </c>
      <c r="C210" s="285">
        <v>160793</v>
      </c>
      <c r="D210" s="285">
        <v>203180</v>
      </c>
      <c r="E210" s="285">
        <v>312188</v>
      </c>
      <c r="F210" s="285">
        <v>319039</v>
      </c>
      <c r="G210" s="285">
        <v>320337</v>
      </c>
      <c r="H210" s="285">
        <v>354240</v>
      </c>
      <c r="I210" s="285">
        <v>401070</v>
      </c>
      <c r="J210" s="285">
        <v>420652</v>
      </c>
      <c r="K210" s="285">
        <v>476505</v>
      </c>
      <c r="L210" s="285">
        <v>533179</v>
      </c>
      <c r="M210" s="285">
        <v>582414</v>
      </c>
      <c r="N210" s="285">
        <v>618371</v>
      </c>
      <c r="O210" s="285">
        <v>704589</v>
      </c>
      <c r="P210" s="308">
        <v>749899</v>
      </c>
    </row>
    <row r="211" spans="1:16" s="46" customFormat="1" ht="30" customHeight="1" x14ac:dyDescent="0.45">
      <c r="A211" s="79" t="s">
        <v>94</v>
      </c>
      <c r="B211" s="284">
        <v>271515</v>
      </c>
      <c r="C211" s="284">
        <v>289512</v>
      </c>
      <c r="D211" s="284">
        <v>309088</v>
      </c>
      <c r="E211" s="284">
        <v>350142</v>
      </c>
      <c r="F211" s="284">
        <v>375577</v>
      </c>
      <c r="G211" s="284">
        <v>399281</v>
      </c>
      <c r="H211" s="284">
        <v>414034</v>
      </c>
      <c r="I211" s="284">
        <v>439786</v>
      </c>
      <c r="J211" s="284">
        <v>472770</v>
      </c>
      <c r="K211" s="284">
        <v>500923</v>
      </c>
      <c r="L211" s="284">
        <v>521731</v>
      </c>
      <c r="M211" s="284">
        <v>542628</v>
      </c>
      <c r="N211" s="284">
        <v>563535</v>
      </c>
      <c r="O211" s="284">
        <v>581720</v>
      </c>
      <c r="P211" s="529">
        <v>596225</v>
      </c>
    </row>
    <row r="212" spans="1:16" s="46" customFormat="1" ht="16.5" customHeight="1" x14ac:dyDescent="0.45">
      <c r="A212" s="276"/>
      <c r="B212" s="283"/>
      <c r="C212" s="283"/>
      <c r="D212" s="283"/>
      <c r="E212" s="283"/>
      <c r="F212" s="283"/>
      <c r="G212" s="283"/>
      <c r="H212" s="283"/>
      <c r="I212" s="283"/>
      <c r="J212" s="283"/>
      <c r="K212" s="283"/>
      <c r="L212" s="283"/>
      <c r="M212" s="283"/>
      <c r="N212" s="283"/>
      <c r="O212" s="283"/>
      <c r="P212" s="283"/>
    </row>
    <row r="213" spans="1:16" s="46" customFormat="1" ht="12.75" customHeight="1" x14ac:dyDescent="0.45">
      <c r="A213" s="423"/>
      <c r="B213" s="284"/>
      <c r="C213" s="284"/>
      <c r="D213" s="284"/>
      <c r="E213" s="284"/>
      <c r="F213" s="284"/>
      <c r="G213" s="284"/>
      <c r="H213" s="284"/>
      <c r="I213" s="284"/>
      <c r="J213" s="284"/>
      <c r="K213" s="284"/>
      <c r="L213" s="284"/>
      <c r="M213" s="284"/>
      <c r="N213" s="284"/>
      <c r="O213" s="284"/>
      <c r="P213" s="284"/>
    </row>
    <row r="214" spans="1:16" s="46" customFormat="1" ht="16.5" customHeight="1" x14ac:dyDescent="0.35">
      <c r="A214" s="552" t="s">
        <v>677</v>
      </c>
      <c r="B214" s="551"/>
      <c r="C214" s="551"/>
      <c r="D214" s="551"/>
      <c r="E214" s="551"/>
      <c r="F214" s="551"/>
    </row>
    <row r="215" spans="1:16" s="46" customFormat="1" ht="16.5" customHeight="1" x14ac:dyDescent="0.35">
      <c r="A215" s="726" t="s">
        <v>678</v>
      </c>
      <c r="B215" s="726"/>
      <c r="C215" s="726"/>
      <c r="D215" s="726"/>
      <c r="E215" s="726"/>
      <c r="F215" s="726"/>
    </row>
    <row r="216" spans="1:16" ht="16.5" customHeight="1" x14ac:dyDescent="0.35">
      <c r="A216" s="46"/>
      <c r="B216" s="46"/>
      <c r="C216" s="46"/>
    </row>
  </sheetData>
  <mergeCells count="11">
    <mergeCell ref="A215:F215"/>
    <mergeCell ref="A161:P161"/>
    <mergeCell ref="A187:P187"/>
    <mergeCell ref="A5:P5"/>
    <mergeCell ref="A2:P2"/>
    <mergeCell ref="A3:P3"/>
    <mergeCell ref="A57:P57"/>
    <mergeCell ref="A83:P83"/>
    <mergeCell ref="A109:P109"/>
    <mergeCell ref="A135:P135"/>
    <mergeCell ref="A31:P31"/>
  </mergeCells>
  <pageMargins left="0.70866141732283472" right="0.70866141732283472" top="0.74803149606299213" bottom="0.74803149606299213" header="0.31496062992125984" footer="0.31496062992125984"/>
  <pageSetup paperSize="9" scale="30" fitToHeight="0" orientation="portrait" r:id="rId1"/>
  <headerFooter>
    <oddHeader>&amp;C&amp;B&amp;"Arial"&amp;12&amp;Kff0000​‌For Official Use Only‌​</oddHeader>
    <oddFooter>&amp;RPage &amp;P</oddFooter>
  </headerFooter>
  <rowBreaks count="1" manualBreakCount="1">
    <brk id="108"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M45"/>
  <sheetViews>
    <sheetView showGridLines="0" workbookViewId="0"/>
  </sheetViews>
  <sheetFormatPr defaultColWidth="18.73046875" defaultRowHeight="12.95" customHeight="1" x14ac:dyDescent="0.35"/>
  <cols>
    <col min="1" max="1" width="60.73046875" style="9" customWidth="1"/>
    <col min="2" max="4" width="24" style="9" customWidth="1"/>
    <col min="5" max="16384" width="18.73046875" style="8"/>
  </cols>
  <sheetData>
    <row r="1" spans="1:13" ht="15.75" customHeight="1" x14ac:dyDescent="0.35">
      <c r="A1" s="22"/>
      <c r="B1" s="23"/>
      <c r="C1" s="23"/>
      <c r="D1" s="23"/>
    </row>
    <row r="2" spans="1:13" ht="19.5" customHeight="1" x14ac:dyDescent="0.35">
      <c r="A2" s="715" t="s">
        <v>196</v>
      </c>
      <c r="B2" s="715"/>
      <c r="C2" s="715"/>
      <c r="D2" s="715"/>
    </row>
    <row r="3" spans="1:13" ht="15.75" customHeight="1" x14ac:dyDescent="0.35">
      <c r="A3" s="737" t="s">
        <v>33</v>
      </c>
      <c r="B3" s="737"/>
      <c r="C3" s="737"/>
      <c r="D3" s="737"/>
    </row>
    <row r="4" spans="1:13" s="9" customFormat="1" ht="15.75" customHeight="1" x14ac:dyDescent="0.35">
      <c r="A4" s="737" t="s">
        <v>691</v>
      </c>
      <c r="B4" s="737"/>
      <c r="C4" s="737"/>
      <c r="D4" s="737"/>
    </row>
    <row r="5" spans="1:13" s="13" customFormat="1" ht="54" customHeight="1" x14ac:dyDescent="0.35">
      <c r="A5" s="82"/>
      <c r="B5" s="45" t="s">
        <v>158</v>
      </c>
      <c r="C5" s="518" t="s">
        <v>151</v>
      </c>
      <c r="D5" s="83" t="s">
        <v>161</v>
      </c>
    </row>
    <row r="6" spans="1:13" ht="16.5" customHeight="1" x14ac:dyDescent="0.45">
      <c r="A6" s="84"/>
      <c r="B6" s="84"/>
      <c r="C6" s="84"/>
      <c r="D6" s="84"/>
    </row>
    <row r="7" spans="1:13" ht="16.5" customHeight="1" x14ac:dyDescent="0.45">
      <c r="A7" s="85" t="s">
        <v>306</v>
      </c>
      <c r="B7" s="86"/>
      <c r="C7" s="86"/>
      <c r="D7" s="86"/>
    </row>
    <row r="8" spans="1:13" ht="16.5" customHeight="1" x14ac:dyDescent="0.45">
      <c r="A8" s="50" t="s">
        <v>41</v>
      </c>
      <c r="B8" s="87">
        <v>10638</v>
      </c>
      <c r="C8" s="87">
        <v>291</v>
      </c>
      <c r="D8" s="87">
        <v>36566</v>
      </c>
      <c r="E8" s="240"/>
      <c r="F8" s="235"/>
    </row>
    <row r="9" spans="1:13" ht="16.5" customHeight="1" x14ac:dyDescent="0.45">
      <c r="A9" s="50" t="s">
        <v>42</v>
      </c>
      <c r="B9" s="87">
        <v>5126</v>
      </c>
      <c r="C9" s="87">
        <v>40</v>
      </c>
      <c r="D9" s="87">
        <v>127956</v>
      </c>
      <c r="E9" s="240"/>
      <c r="F9" s="235"/>
    </row>
    <row r="10" spans="1:13" ht="16.5" customHeight="1" x14ac:dyDescent="0.45">
      <c r="A10" s="50" t="s">
        <v>43</v>
      </c>
      <c r="B10" s="87">
        <v>2087</v>
      </c>
      <c r="C10" s="87">
        <v>20</v>
      </c>
      <c r="D10" s="87">
        <v>105529</v>
      </c>
      <c r="E10" s="240"/>
      <c r="F10" s="235"/>
    </row>
    <row r="11" spans="1:13" ht="16.5" customHeight="1" x14ac:dyDescent="0.45">
      <c r="A11" s="130" t="s">
        <v>44</v>
      </c>
      <c r="B11" s="87">
        <v>593</v>
      </c>
      <c r="C11" s="87">
        <v>72</v>
      </c>
      <c r="D11" s="87">
        <v>8190</v>
      </c>
      <c r="E11" s="240"/>
      <c r="F11" s="235"/>
    </row>
    <row r="12" spans="1:13" ht="16.5" customHeight="1" x14ac:dyDescent="0.45">
      <c r="A12" s="130" t="s">
        <v>45</v>
      </c>
      <c r="B12" s="87">
        <v>4379</v>
      </c>
      <c r="C12" s="87">
        <v>156</v>
      </c>
      <c r="D12" s="87">
        <v>28131</v>
      </c>
      <c r="E12" s="240"/>
      <c r="F12" s="235"/>
    </row>
    <row r="13" spans="1:13" s="9" customFormat="1" ht="16.5" customHeight="1" x14ac:dyDescent="0.45">
      <c r="A13" s="130" t="s">
        <v>46</v>
      </c>
      <c r="B13" s="87">
        <v>9964</v>
      </c>
      <c r="C13" s="87">
        <v>740</v>
      </c>
      <c r="D13" s="87">
        <v>13471</v>
      </c>
      <c r="E13" s="240"/>
      <c r="F13" s="235"/>
    </row>
    <row r="14" spans="1:13" s="9" customFormat="1" ht="16.5" customHeight="1" x14ac:dyDescent="0.45">
      <c r="A14" s="202" t="s">
        <v>159</v>
      </c>
      <c r="B14" s="88">
        <v>32788</v>
      </c>
      <c r="C14" s="88">
        <v>1319</v>
      </c>
      <c r="D14" s="88">
        <v>24866</v>
      </c>
      <c r="E14" s="14"/>
      <c r="F14" s="235"/>
      <c r="G14" s="14"/>
      <c r="H14" s="14"/>
      <c r="I14" s="14"/>
      <c r="J14" s="14"/>
      <c r="K14" s="14"/>
      <c r="L14" s="14"/>
      <c r="M14" s="14"/>
    </row>
    <row r="15" spans="1:13" s="9" customFormat="1" ht="16.5" customHeight="1" x14ac:dyDescent="0.45">
      <c r="A15" s="202"/>
      <c r="B15" s="88"/>
      <c r="C15" s="88"/>
      <c r="D15" s="88"/>
      <c r="E15" s="14"/>
      <c r="F15" s="14"/>
      <c r="G15" s="14"/>
      <c r="H15" s="14"/>
      <c r="I15" s="14"/>
      <c r="J15" s="14"/>
      <c r="K15" s="14"/>
      <c r="L15" s="14"/>
      <c r="M15" s="14"/>
    </row>
    <row r="16" spans="1:13" ht="16.5" customHeight="1" x14ac:dyDescent="0.45">
      <c r="A16" s="202" t="s">
        <v>307</v>
      </c>
      <c r="B16" s="88"/>
      <c r="C16" s="88"/>
      <c r="D16" s="88"/>
    </row>
    <row r="17" spans="1:13" ht="16.5" customHeight="1" x14ac:dyDescent="0.45">
      <c r="A17" s="130" t="s">
        <v>41</v>
      </c>
      <c r="B17" s="87">
        <v>1074</v>
      </c>
      <c r="C17" s="87">
        <v>49</v>
      </c>
      <c r="D17" s="87">
        <v>21988</v>
      </c>
    </row>
    <row r="18" spans="1:13" ht="16.5" customHeight="1" x14ac:dyDescent="0.45">
      <c r="A18" s="130" t="s">
        <v>42</v>
      </c>
      <c r="B18" s="87">
        <v>97</v>
      </c>
      <c r="C18" s="87">
        <v>5</v>
      </c>
      <c r="D18" s="87">
        <v>20707</v>
      </c>
    </row>
    <row r="19" spans="1:13" ht="16.5" customHeight="1" x14ac:dyDescent="0.45">
      <c r="A19" s="130" t="s">
        <v>43</v>
      </c>
      <c r="B19" s="87">
        <v>56</v>
      </c>
      <c r="C19" s="87">
        <v>2</v>
      </c>
      <c r="D19" s="87">
        <v>31180</v>
      </c>
    </row>
    <row r="20" spans="1:13" ht="16.5" customHeight="1" x14ac:dyDescent="0.45">
      <c r="A20" s="130" t="s">
        <v>45</v>
      </c>
      <c r="B20" s="87">
        <v>1208</v>
      </c>
      <c r="C20" s="87">
        <v>81</v>
      </c>
      <c r="D20" s="87">
        <v>14916</v>
      </c>
    </row>
    <row r="21" spans="1:13" s="9" customFormat="1" ht="16.5" customHeight="1" x14ac:dyDescent="0.45">
      <c r="A21" s="130" t="s">
        <v>46</v>
      </c>
      <c r="B21" s="87">
        <v>1492</v>
      </c>
      <c r="C21" s="87">
        <v>79</v>
      </c>
      <c r="D21" s="87">
        <v>19001</v>
      </c>
    </row>
    <row r="22" spans="1:13" s="9" customFormat="1" ht="30" customHeight="1" x14ac:dyDescent="0.35">
      <c r="A22" s="203" t="s">
        <v>160</v>
      </c>
      <c r="B22" s="199">
        <v>3927</v>
      </c>
      <c r="C22" s="199">
        <v>215</v>
      </c>
      <c r="D22" s="199">
        <v>18280</v>
      </c>
      <c r="E22" s="14"/>
      <c r="F22" s="14"/>
      <c r="G22" s="14"/>
      <c r="H22" s="14"/>
      <c r="I22" s="14"/>
      <c r="J22" s="14"/>
      <c r="K22" s="14"/>
      <c r="L22" s="14"/>
      <c r="M22" s="14"/>
    </row>
    <row r="23" spans="1:13" s="9" customFormat="1" ht="30" customHeight="1" x14ac:dyDescent="0.35">
      <c r="A23" s="221"/>
      <c r="B23" s="736" t="s">
        <v>99</v>
      </c>
      <c r="C23" s="736"/>
      <c r="D23" s="221"/>
    </row>
    <row r="24" spans="1:13" s="9" customFormat="1" ht="54" customHeight="1" x14ac:dyDescent="0.45">
      <c r="A24" s="204"/>
      <c r="B24" s="90" t="s">
        <v>10</v>
      </c>
      <c r="C24" s="57" t="s">
        <v>305</v>
      </c>
      <c r="D24" s="205"/>
    </row>
    <row r="25" spans="1:13" ht="17.25" customHeight="1" x14ac:dyDescent="0.45">
      <c r="A25" s="85" t="s">
        <v>306</v>
      </c>
      <c r="B25" s="92"/>
      <c r="C25" s="92"/>
      <c r="D25" s="92"/>
    </row>
    <row r="26" spans="1:13" ht="17.25" customHeight="1" x14ac:dyDescent="0.45">
      <c r="A26" s="50" t="s">
        <v>41</v>
      </c>
      <c r="B26" s="93">
        <v>0.32</v>
      </c>
      <c r="C26" s="93">
        <v>0.22</v>
      </c>
      <c r="D26" s="93"/>
    </row>
    <row r="27" spans="1:13" ht="17.25" customHeight="1" x14ac:dyDescent="0.45">
      <c r="A27" s="50" t="s">
        <v>42</v>
      </c>
      <c r="B27" s="93">
        <v>0.16</v>
      </c>
      <c r="C27" s="93">
        <v>0.03</v>
      </c>
      <c r="D27" s="93"/>
    </row>
    <row r="28" spans="1:13" ht="17.25" customHeight="1" x14ac:dyDescent="0.45">
      <c r="A28" s="50" t="s">
        <v>43</v>
      </c>
      <c r="B28" s="93">
        <v>0.06</v>
      </c>
      <c r="C28" s="93">
        <v>0.01</v>
      </c>
      <c r="D28" s="93"/>
    </row>
    <row r="29" spans="1:13" ht="17.25" customHeight="1" x14ac:dyDescent="0.45">
      <c r="A29" s="130" t="s">
        <v>44</v>
      </c>
      <c r="B29" s="93">
        <v>0.02</v>
      </c>
      <c r="C29" s="93">
        <v>0.05</v>
      </c>
      <c r="D29" s="93"/>
    </row>
    <row r="30" spans="1:13" ht="17.25" customHeight="1" x14ac:dyDescent="0.45">
      <c r="A30" s="130" t="s">
        <v>45</v>
      </c>
      <c r="B30" s="93">
        <v>0.13</v>
      </c>
      <c r="C30" s="93">
        <v>0.12</v>
      </c>
      <c r="D30" s="93"/>
    </row>
    <row r="31" spans="1:13" ht="17.25" customHeight="1" x14ac:dyDescent="0.45">
      <c r="A31" s="130" t="s">
        <v>46</v>
      </c>
      <c r="B31" s="93">
        <v>0.3</v>
      </c>
      <c r="C31" s="93">
        <v>0.56000000000000005</v>
      </c>
      <c r="D31" s="93"/>
    </row>
    <row r="32" spans="1:13" s="9" customFormat="1" ht="17.25" customHeight="1" x14ac:dyDescent="0.45">
      <c r="A32" s="202" t="s">
        <v>159</v>
      </c>
      <c r="B32" s="92">
        <v>1</v>
      </c>
      <c r="C32" s="92">
        <v>1</v>
      </c>
      <c r="D32" s="86"/>
      <c r="E32" s="14"/>
      <c r="F32" s="14"/>
      <c r="G32" s="14"/>
      <c r="H32" s="14"/>
      <c r="I32" s="14"/>
      <c r="J32" s="14"/>
      <c r="K32" s="14"/>
      <c r="L32" s="14"/>
      <c r="M32" s="14"/>
    </row>
    <row r="33" spans="1:13" ht="17.25" customHeight="1" x14ac:dyDescent="0.45">
      <c r="A33" s="202"/>
      <c r="B33" s="86"/>
      <c r="C33" s="86"/>
      <c r="D33" s="94"/>
    </row>
    <row r="34" spans="1:13" ht="17.25" customHeight="1" x14ac:dyDescent="0.45">
      <c r="A34" s="202" t="s">
        <v>307</v>
      </c>
      <c r="B34" s="92"/>
      <c r="C34" s="92"/>
      <c r="D34" s="92"/>
    </row>
    <row r="35" spans="1:13" ht="17.25" customHeight="1" x14ac:dyDescent="0.45">
      <c r="A35" s="130" t="s">
        <v>41</v>
      </c>
      <c r="B35" s="93">
        <v>0.27</v>
      </c>
      <c r="C35" s="93">
        <v>0.23</v>
      </c>
      <c r="D35" s="93"/>
    </row>
    <row r="36" spans="1:13" ht="17.25" customHeight="1" x14ac:dyDescent="0.45">
      <c r="A36" s="130" t="s">
        <v>42</v>
      </c>
      <c r="B36" s="93">
        <v>0.02</v>
      </c>
      <c r="C36" s="93">
        <v>0.02</v>
      </c>
      <c r="D36" s="93"/>
    </row>
    <row r="37" spans="1:13" ht="17.25" customHeight="1" x14ac:dyDescent="0.45">
      <c r="A37" s="130" t="s">
        <v>43</v>
      </c>
      <c r="B37" s="93">
        <v>0.01</v>
      </c>
      <c r="C37" s="93">
        <v>0.01</v>
      </c>
      <c r="D37" s="93"/>
    </row>
    <row r="38" spans="1:13" ht="17.25" customHeight="1" x14ac:dyDescent="0.45">
      <c r="A38" s="130" t="s">
        <v>45</v>
      </c>
      <c r="B38" s="93">
        <v>0.31</v>
      </c>
      <c r="C38" s="93">
        <v>0.38</v>
      </c>
      <c r="D38" s="93"/>
    </row>
    <row r="39" spans="1:13" ht="17.25" customHeight="1" x14ac:dyDescent="0.45">
      <c r="A39" s="130" t="s">
        <v>46</v>
      </c>
      <c r="B39" s="93">
        <v>0.38</v>
      </c>
      <c r="C39" s="93">
        <v>0.37</v>
      </c>
      <c r="D39" s="93"/>
    </row>
    <row r="40" spans="1:13" s="9" customFormat="1" ht="30" customHeight="1" x14ac:dyDescent="0.35">
      <c r="A40" s="203" t="s">
        <v>160</v>
      </c>
      <c r="B40" s="200">
        <v>1</v>
      </c>
      <c r="C40" s="200">
        <v>1</v>
      </c>
      <c r="D40" s="199"/>
      <c r="E40" s="14"/>
      <c r="F40" s="14"/>
      <c r="G40" s="14"/>
      <c r="H40" s="14"/>
      <c r="I40" s="14"/>
      <c r="J40" s="14"/>
      <c r="K40" s="14"/>
      <c r="L40" s="14"/>
      <c r="M40" s="14"/>
    </row>
    <row r="41" spans="1:13" ht="6.75" customHeight="1" x14ac:dyDescent="0.45">
      <c r="A41" s="206"/>
      <c r="B41" s="201"/>
      <c r="C41" s="201"/>
      <c r="D41" s="206"/>
    </row>
    <row r="42" spans="1:13" ht="12.95" customHeight="1" x14ac:dyDescent="0.45">
      <c r="A42" s="205"/>
      <c r="B42" s="205"/>
      <c r="C42" s="205"/>
      <c r="D42" s="205"/>
    </row>
    <row r="43" spans="1:13" ht="16.5" customHeight="1" x14ac:dyDescent="0.35">
      <c r="A43" s="718" t="s">
        <v>344</v>
      </c>
      <c r="B43" s="718"/>
      <c r="C43" s="718"/>
      <c r="D43" s="718"/>
    </row>
    <row r="44" spans="1:13" ht="33" customHeight="1" x14ac:dyDescent="0.35">
      <c r="A44" s="718" t="s">
        <v>659</v>
      </c>
      <c r="B44" s="718"/>
      <c r="C44" s="718"/>
      <c r="D44" s="718"/>
    </row>
    <row r="45" spans="1:13" ht="12.95" customHeight="1" x14ac:dyDescent="0.35">
      <c r="A45" s="207"/>
      <c r="B45" s="207"/>
      <c r="C45" s="207"/>
      <c r="D45" s="207"/>
    </row>
  </sheetData>
  <mergeCells count="6">
    <mergeCell ref="A44:D44"/>
    <mergeCell ref="B23:C23"/>
    <mergeCell ref="A2:D2"/>
    <mergeCell ref="A3:D3"/>
    <mergeCell ref="A4:D4"/>
    <mergeCell ref="A43:D4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fitToPage="1"/>
  </sheetPr>
  <dimension ref="A1:BX89"/>
  <sheetViews>
    <sheetView showGridLines="0" zoomScaleNormal="100" workbookViewId="0">
      <selection sqref="A1:G1"/>
    </sheetView>
  </sheetViews>
  <sheetFormatPr defaultColWidth="18.73046875" defaultRowHeight="12.95" customHeight="1" x14ac:dyDescent="0.35"/>
  <cols>
    <col min="1" max="1" width="50.73046875" style="9" customWidth="1"/>
    <col min="2" max="4" width="13.73046875" style="9" customWidth="1"/>
    <col min="5" max="6" width="13.73046875" style="11" customWidth="1"/>
    <col min="7" max="9" width="13.73046875" style="9" customWidth="1"/>
    <col min="10" max="11" width="13.73046875" style="11" customWidth="1"/>
    <col min="12" max="13" width="13.73046875" style="9" customWidth="1"/>
    <col min="14" max="15" width="13.73046875" style="11" customWidth="1"/>
    <col min="16" max="19" width="13.73046875" style="9" customWidth="1"/>
    <col min="20" max="21" width="13.73046875" style="11" customWidth="1"/>
    <col min="22" max="22" width="13.73046875" style="9" customWidth="1"/>
    <col min="23" max="23" width="13.73046875" style="11" customWidth="1"/>
    <col min="24" max="24" width="13.73046875" style="9" customWidth="1"/>
    <col min="25" max="25" width="13.73046875" style="11" customWidth="1"/>
    <col min="26" max="29" width="13.73046875" style="9" customWidth="1"/>
    <col min="30" max="31" width="13.73046875" style="11" customWidth="1"/>
    <col min="32" max="33" width="13.73046875" style="9" customWidth="1"/>
    <col min="34" max="35" width="13.73046875" style="11" customWidth="1"/>
    <col min="36" max="38" width="13.73046875" style="9" customWidth="1"/>
    <col min="39" max="40" width="13.73046875" style="11" customWidth="1"/>
    <col min="41" max="43" width="13.73046875" style="9" customWidth="1"/>
    <col min="44" max="45" width="13.73046875" style="11" customWidth="1"/>
    <col min="46" max="47" width="13.73046875" style="9" customWidth="1"/>
    <col min="48" max="48" width="13.73046875" style="11" customWidth="1"/>
    <col min="49" max="49" width="13.73046875" style="9" customWidth="1"/>
    <col min="50" max="50" width="13.73046875" style="11" customWidth="1"/>
    <col min="51" max="54" width="13.73046875" style="9" customWidth="1"/>
    <col min="55" max="56" width="13.73046875" style="11" customWidth="1"/>
    <col min="57" max="58" width="13.73046875" style="9" customWidth="1"/>
    <col min="59" max="60" width="13.73046875" style="11" customWidth="1"/>
    <col min="61" max="62" width="13.73046875" style="9" customWidth="1"/>
    <col min="63" max="63" width="13.73046875" style="11" customWidth="1"/>
    <col min="64" max="64" width="13.73046875" style="9" customWidth="1"/>
    <col min="65" max="65" width="13.73046875" style="11" customWidth="1"/>
    <col min="66" max="69" width="13.73046875" style="9" customWidth="1"/>
    <col min="70" max="71" width="13.73046875" style="11" customWidth="1"/>
    <col min="72" max="72" width="13.73046875" style="9" customWidth="1"/>
    <col min="73" max="73" width="13.73046875" style="11" customWidth="1"/>
    <col min="74" max="74" width="13.73046875" style="9" customWidth="1"/>
    <col min="75" max="75" width="13.73046875" style="11" customWidth="1"/>
    <col min="76" max="76" width="13.73046875" style="9" customWidth="1"/>
    <col min="77" max="16384" width="18.73046875" style="8"/>
  </cols>
  <sheetData>
    <row r="1" spans="1:76" ht="15.75" customHeight="1" x14ac:dyDescent="0.35">
      <c r="A1" s="740"/>
      <c r="B1" s="740"/>
      <c r="C1" s="740"/>
      <c r="D1" s="740"/>
      <c r="E1" s="740"/>
      <c r="F1" s="740"/>
      <c r="G1" s="740"/>
      <c r="H1" s="450"/>
      <c r="I1" s="8"/>
      <c r="J1" s="40"/>
      <c r="K1" s="40"/>
      <c r="L1" s="8"/>
      <c r="M1" s="8"/>
      <c r="N1" s="40"/>
      <c r="O1" s="40"/>
      <c r="P1" s="8"/>
      <c r="Q1" s="8"/>
      <c r="R1" s="8"/>
      <c r="S1" s="8"/>
      <c r="T1" s="40"/>
      <c r="U1" s="40"/>
      <c r="V1" s="8"/>
      <c r="W1" s="40"/>
      <c r="X1" s="8"/>
      <c r="Y1" s="40"/>
      <c r="Z1" s="8"/>
      <c r="AA1" s="8"/>
      <c r="AB1" s="8"/>
      <c r="AC1" s="8"/>
      <c r="AD1" s="40"/>
      <c r="AE1" s="40"/>
      <c r="AF1" s="8"/>
      <c r="AG1" s="8"/>
      <c r="AH1" s="40"/>
      <c r="AI1" s="40"/>
      <c r="AJ1" s="8"/>
      <c r="AK1" s="8"/>
      <c r="AL1" s="8"/>
      <c r="AM1" s="40"/>
      <c r="AN1" s="40"/>
      <c r="AO1" s="8"/>
      <c r="AP1" s="8"/>
      <c r="AQ1" s="8"/>
      <c r="AR1" s="40"/>
      <c r="AS1" s="40"/>
      <c r="AT1" s="8"/>
      <c r="AU1" s="8"/>
      <c r="AV1" s="40"/>
      <c r="AW1" s="8"/>
      <c r="AX1" s="40"/>
      <c r="AY1" s="8"/>
      <c r="AZ1" s="8"/>
      <c r="BA1" s="8"/>
      <c r="BB1" s="8"/>
      <c r="BC1" s="40"/>
      <c r="BD1" s="40"/>
      <c r="BE1" s="8"/>
      <c r="BF1" s="8"/>
      <c r="BG1" s="40"/>
      <c r="BH1" s="40"/>
      <c r="BI1" s="8"/>
      <c r="BJ1" s="8"/>
      <c r="BK1" s="40"/>
      <c r="BL1" s="8"/>
      <c r="BM1" s="40"/>
      <c r="BN1" s="8"/>
      <c r="BO1" s="8"/>
      <c r="BP1" s="8"/>
      <c r="BQ1" s="8"/>
      <c r="BR1" s="40"/>
      <c r="BS1" s="40"/>
      <c r="BT1" s="8"/>
      <c r="BU1" s="40"/>
      <c r="BV1" s="8"/>
      <c r="BW1" s="40"/>
      <c r="BX1" s="8"/>
    </row>
    <row r="2" spans="1:76" ht="19.5" customHeight="1" x14ac:dyDescent="0.35">
      <c r="A2" s="747" t="s">
        <v>370</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556"/>
      <c r="AN2" s="568"/>
      <c r="AO2" s="747" t="s">
        <v>370</v>
      </c>
      <c r="AP2" s="748"/>
      <c r="AQ2" s="748"/>
      <c r="AR2" s="748"/>
      <c r="AS2" s="748"/>
      <c r="AT2" s="748"/>
      <c r="AU2" s="748"/>
      <c r="AV2" s="748"/>
      <c r="AW2" s="748"/>
      <c r="AX2" s="748"/>
      <c r="AY2" s="748"/>
      <c r="AZ2" s="748"/>
      <c r="BA2" s="748"/>
      <c r="BB2" s="748"/>
      <c r="BC2" s="748"/>
      <c r="BD2" s="748"/>
      <c r="BE2" s="748"/>
      <c r="BF2" s="748"/>
      <c r="BG2" s="748"/>
      <c r="BH2" s="748"/>
      <c r="BI2" s="748"/>
      <c r="BJ2" s="748"/>
      <c r="BK2" s="748"/>
      <c r="BL2" s="748"/>
      <c r="BM2" s="748"/>
      <c r="BN2" s="748"/>
      <c r="BO2" s="748"/>
      <c r="BP2" s="748"/>
      <c r="BQ2" s="748"/>
      <c r="BR2" s="748"/>
      <c r="BS2" s="748"/>
      <c r="BT2" s="748"/>
      <c r="BU2" s="748"/>
      <c r="BV2" s="748"/>
      <c r="BW2" s="748"/>
      <c r="BX2" s="748"/>
    </row>
    <row r="3" spans="1:76" s="102" customFormat="1" ht="18.75" customHeight="1" x14ac:dyDescent="0.45">
      <c r="A3" s="737" t="s">
        <v>33</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7"/>
      <c r="AM3" s="554"/>
      <c r="AN3" s="565"/>
      <c r="AO3" s="737" t="s">
        <v>33</v>
      </c>
      <c r="AP3" s="737"/>
      <c r="AQ3" s="737"/>
      <c r="AR3" s="737"/>
      <c r="AS3" s="737"/>
      <c r="AT3" s="737"/>
      <c r="AU3" s="737"/>
      <c r="AV3" s="737"/>
      <c r="AW3" s="737"/>
      <c r="AX3" s="737"/>
      <c r="AY3" s="737"/>
      <c r="AZ3" s="737"/>
      <c r="BA3" s="737"/>
      <c r="BB3" s="737"/>
      <c r="BC3" s="737"/>
      <c r="BD3" s="737"/>
      <c r="BE3" s="737"/>
      <c r="BF3" s="737"/>
      <c r="BG3" s="737"/>
      <c r="BH3" s="737"/>
      <c r="BI3" s="737"/>
      <c r="BJ3" s="737"/>
      <c r="BK3" s="737"/>
      <c r="BL3" s="737"/>
      <c r="BM3" s="737"/>
      <c r="BN3" s="737"/>
      <c r="BO3" s="737"/>
      <c r="BP3" s="737"/>
      <c r="BQ3" s="737"/>
      <c r="BR3" s="737"/>
      <c r="BS3" s="737"/>
      <c r="BT3" s="737"/>
      <c r="BU3" s="737"/>
      <c r="BV3" s="737"/>
      <c r="BW3" s="737"/>
      <c r="BX3" s="737"/>
    </row>
    <row r="4" spans="1:76" s="258" customFormat="1" ht="54" customHeight="1" x14ac:dyDescent="0.35">
      <c r="A4" s="82"/>
      <c r="B4" s="741" t="s">
        <v>371</v>
      </c>
      <c r="C4" s="742"/>
      <c r="D4" s="742"/>
      <c r="E4" s="742"/>
      <c r="F4" s="742"/>
      <c r="G4" s="742"/>
      <c r="H4" s="742"/>
      <c r="I4" s="742"/>
      <c r="J4" s="742"/>
      <c r="K4" s="742"/>
      <c r="L4" s="742"/>
      <c r="M4" s="742"/>
      <c r="N4" s="742"/>
      <c r="O4" s="742"/>
      <c r="P4" s="742"/>
      <c r="Q4" s="742"/>
      <c r="R4" s="742"/>
      <c r="S4" s="742"/>
      <c r="T4" s="742"/>
      <c r="U4" s="742"/>
      <c r="V4" s="742"/>
      <c r="W4" s="742"/>
      <c r="X4" s="742"/>
      <c r="Y4" s="742"/>
      <c r="Z4" s="743"/>
      <c r="AA4" s="744" t="s">
        <v>165</v>
      </c>
      <c r="AB4" s="745"/>
      <c r="AC4" s="745"/>
      <c r="AD4" s="745"/>
      <c r="AE4" s="745"/>
      <c r="AF4" s="745"/>
      <c r="AG4" s="745"/>
      <c r="AH4" s="745"/>
      <c r="AI4" s="745"/>
      <c r="AJ4" s="745"/>
      <c r="AK4" s="745"/>
      <c r="AL4" s="745"/>
      <c r="AM4" s="745"/>
      <c r="AN4" s="745"/>
      <c r="AO4" s="745"/>
      <c r="AP4" s="745"/>
      <c r="AQ4" s="745"/>
      <c r="AR4" s="745"/>
      <c r="AS4" s="745"/>
      <c r="AT4" s="745"/>
      <c r="AU4" s="745"/>
      <c r="AV4" s="745"/>
      <c r="AW4" s="745"/>
      <c r="AX4" s="745"/>
      <c r="AY4" s="746"/>
      <c r="AZ4" s="744" t="s">
        <v>372</v>
      </c>
      <c r="BA4" s="745"/>
      <c r="BB4" s="745"/>
      <c r="BC4" s="745"/>
      <c r="BD4" s="745"/>
      <c r="BE4" s="745"/>
      <c r="BF4" s="745"/>
      <c r="BG4" s="745"/>
      <c r="BH4" s="745"/>
      <c r="BI4" s="745"/>
      <c r="BJ4" s="745"/>
      <c r="BK4" s="745"/>
      <c r="BL4" s="745"/>
      <c r="BM4" s="745"/>
      <c r="BN4" s="745"/>
      <c r="BO4" s="745"/>
      <c r="BP4" s="745"/>
      <c r="BQ4" s="745"/>
      <c r="BR4" s="745"/>
      <c r="BS4" s="745"/>
      <c r="BT4" s="745"/>
      <c r="BU4" s="745"/>
      <c r="BV4" s="745"/>
      <c r="BW4" s="745"/>
      <c r="BX4" s="746"/>
    </row>
    <row r="5" spans="1:76" s="91" customFormat="1" ht="30" customHeight="1" x14ac:dyDescent="0.45">
      <c r="A5" s="256"/>
      <c r="B5" s="739" t="s">
        <v>34</v>
      </c>
      <c r="C5" s="738"/>
      <c r="D5" s="738"/>
      <c r="E5" s="738"/>
      <c r="F5" s="738"/>
      <c r="G5" s="738" t="s">
        <v>15</v>
      </c>
      <c r="H5" s="738"/>
      <c r="I5" s="738"/>
      <c r="J5" s="738"/>
      <c r="K5" s="738"/>
      <c r="L5" s="738" t="s">
        <v>16</v>
      </c>
      <c r="M5" s="738"/>
      <c r="N5" s="738"/>
      <c r="O5" s="738"/>
      <c r="P5" s="738"/>
      <c r="Q5" s="738" t="s">
        <v>17</v>
      </c>
      <c r="R5" s="738"/>
      <c r="S5" s="738"/>
      <c r="T5" s="738"/>
      <c r="U5" s="738"/>
      <c r="V5" s="738" t="s">
        <v>18</v>
      </c>
      <c r="W5" s="738"/>
      <c r="X5" s="738"/>
      <c r="Y5" s="738"/>
      <c r="Z5" s="755"/>
      <c r="AA5" s="739" t="s">
        <v>34</v>
      </c>
      <c r="AB5" s="738"/>
      <c r="AC5" s="738"/>
      <c r="AD5" s="738"/>
      <c r="AE5" s="738"/>
      <c r="AF5" s="738" t="s">
        <v>15</v>
      </c>
      <c r="AG5" s="738"/>
      <c r="AH5" s="738"/>
      <c r="AI5" s="738"/>
      <c r="AJ5" s="738"/>
      <c r="AK5" s="738" t="s">
        <v>16</v>
      </c>
      <c r="AL5" s="738"/>
      <c r="AM5" s="738"/>
      <c r="AN5" s="738"/>
      <c r="AO5" s="738"/>
      <c r="AP5" s="738" t="s">
        <v>17</v>
      </c>
      <c r="AQ5" s="738"/>
      <c r="AR5" s="738"/>
      <c r="AS5" s="738"/>
      <c r="AT5" s="738"/>
      <c r="AU5" s="738" t="s">
        <v>18</v>
      </c>
      <c r="AV5" s="738"/>
      <c r="AW5" s="738"/>
      <c r="AX5" s="738"/>
      <c r="AY5" s="738"/>
      <c r="AZ5" s="739" t="s">
        <v>34</v>
      </c>
      <c r="BA5" s="738"/>
      <c r="BB5" s="738"/>
      <c r="BC5" s="738"/>
      <c r="BD5" s="738"/>
      <c r="BE5" s="738" t="s">
        <v>15</v>
      </c>
      <c r="BF5" s="738"/>
      <c r="BG5" s="738"/>
      <c r="BH5" s="738"/>
      <c r="BI5" s="738"/>
      <c r="BJ5" s="738" t="s">
        <v>16</v>
      </c>
      <c r="BK5" s="738"/>
      <c r="BL5" s="738"/>
      <c r="BM5" s="738"/>
      <c r="BN5" s="738"/>
      <c r="BO5" s="738" t="s">
        <v>17</v>
      </c>
      <c r="BP5" s="738"/>
      <c r="BQ5" s="738"/>
      <c r="BR5" s="738"/>
      <c r="BS5" s="738"/>
      <c r="BT5" s="738" t="s">
        <v>18</v>
      </c>
      <c r="BU5" s="738"/>
      <c r="BV5" s="738"/>
      <c r="BW5" s="738"/>
      <c r="BX5" s="738"/>
    </row>
    <row r="6" spans="1:76" s="258" customFormat="1" ht="30" customHeight="1" x14ac:dyDescent="0.35">
      <c r="A6" s="265"/>
      <c r="B6" s="45" t="s">
        <v>358</v>
      </c>
      <c r="C6" s="451" t="s">
        <v>359</v>
      </c>
      <c r="D6" s="479" t="s">
        <v>577</v>
      </c>
      <c r="E6" s="567" t="s">
        <v>688</v>
      </c>
      <c r="F6" s="567" t="s">
        <v>689</v>
      </c>
      <c r="G6" s="451" t="s">
        <v>358</v>
      </c>
      <c r="H6" s="451" t="s">
        <v>359</v>
      </c>
      <c r="I6" s="479" t="s">
        <v>577</v>
      </c>
      <c r="J6" s="567" t="s">
        <v>688</v>
      </c>
      <c r="K6" s="567" t="s">
        <v>689</v>
      </c>
      <c r="L6" s="451" t="s">
        <v>358</v>
      </c>
      <c r="M6" s="451" t="s">
        <v>359</v>
      </c>
      <c r="N6" s="555" t="s">
        <v>577</v>
      </c>
      <c r="O6" s="567" t="s">
        <v>688</v>
      </c>
      <c r="P6" s="567" t="s">
        <v>689</v>
      </c>
      <c r="Q6" s="451" t="s">
        <v>358</v>
      </c>
      <c r="R6" s="451" t="s">
        <v>359</v>
      </c>
      <c r="S6" s="479" t="s">
        <v>577</v>
      </c>
      <c r="T6" s="567" t="s">
        <v>688</v>
      </c>
      <c r="U6" s="567" t="s">
        <v>689</v>
      </c>
      <c r="V6" s="451" t="s">
        <v>358</v>
      </c>
      <c r="W6" s="555" t="s">
        <v>359</v>
      </c>
      <c r="X6" s="555" t="s">
        <v>577</v>
      </c>
      <c r="Y6" s="567" t="s">
        <v>688</v>
      </c>
      <c r="Z6" s="567" t="s">
        <v>689</v>
      </c>
      <c r="AA6" s="451" t="s">
        <v>358</v>
      </c>
      <c r="AB6" s="451" t="s">
        <v>359</v>
      </c>
      <c r="AC6" s="479" t="s">
        <v>577</v>
      </c>
      <c r="AD6" s="567" t="s">
        <v>688</v>
      </c>
      <c r="AE6" s="567" t="s">
        <v>689</v>
      </c>
      <c r="AF6" s="451" t="s">
        <v>358</v>
      </c>
      <c r="AG6" s="451" t="s">
        <v>359</v>
      </c>
      <c r="AH6" s="555" t="s">
        <v>577</v>
      </c>
      <c r="AI6" s="567">
        <v>42887</v>
      </c>
      <c r="AJ6" s="567" t="s">
        <v>689</v>
      </c>
      <c r="AK6" s="451" t="s">
        <v>358</v>
      </c>
      <c r="AL6" s="451" t="s">
        <v>359</v>
      </c>
      <c r="AM6" s="555" t="s">
        <v>577</v>
      </c>
      <c r="AN6" s="567" t="s">
        <v>688</v>
      </c>
      <c r="AO6" s="567" t="s">
        <v>689</v>
      </c>
      <c r="AP6" s="451" t="s">
        <v>358</v>
      </c>
      <c r="AQ6" s="451" t="s">
        <v>359</v>
      </c>
      <c r="AR6" s="555" t="s">
        <v>577</v>
      </c>
      <c r="AS6" s="567" t="s">
        <v>688</v>
      </c>
      <c r="AT6" s="567" t="s">
        <v>689</v>
      </c>
      <c r="AU6" s="451" t="s">
        <v>358</v>
      </c>
      <c r="AV6" s="555" t="s">
        <v>359</v>
      </c>
      <c r="AW6" s="555" t="s">
        <v>577</v>
      </c>
      <c r="AX6" s="567" t="s">
        <v>688</v>
      </c>
      <c r="AY6" s="567" t="s">
        <v>689</v>
      </c>
      <c r="AZ6" s="451" t="s">
        <v>358</v>
      </c>
      <c r="BA6" s="451" t="s">
        <v>359</v>
      </c>
      <c r="BB6" s="479" t="s">
        <v>577</v>
      </c>
      <c r="BC6" s="567" t="s">
        <v>688</v>
      </c>
      <c r="BD6" s="567" t="s">
        <v>689</v>
      </c>
      <c r="BE6" s="451" t="s">
        <v>358</v>
      </c>
      <c r="BF6" s="451" t="s">
        <v>359</v>
      </c>
      <c r="BG6" s="555" t="s">
        <v>577</v>
      </c>
      <c r="BH6" s="567" t="s">
        <v>688</v>
      </c>
      <c r="BI6" s="567" t="s">
        <v>689</v>
      </c>
      <c r="BJ6" s="451" t="s">
        <v>358</v>
      </c>
      <c r="BK6" s="555" t="s">
        <v>359</v>
      </c>
      <c r="BL6" s="555" t="s">
        <v>577</v>
      </c>
      <c r="BM6" s="567" t="s">
        <v>688</v>
      </c>
      <c r="BN6" s="567" t="s">
        <v>689</v>
      </c>
      <c r="BO6" s="451" t="s">
        <v>358</v>
      </c>
      <c r="BP6" s="451" t="s">
        <v>359</v>
      </c>
      <c r="BQ6" s="479" t="s">
        <v>577</v>
      </c>
      <c r="BR6" s="567" t="s">
        <v>688</v>
      </c>
      <c r="BS6" s="567" t="s">
        <v>689</v>
      </c>
      <c r="BT6" s="451" t="s">
        <v>358</v>
      </c>
      <c r="BU6" s="555" t="s">
        <v>359</v>
      </c>
      <c r="BV6" s="555" t="s">
        <v>577</v>
      </c>
      <c r="BW6" s="567" t="s">
        <v>688</v>
      </c>
      <c r="BX6" s="567" t="s">
        <v>689</v>
      </c>
    </row>
    <row r="7" spans="1:76" s="102" customFormat="1" ht="16.5" customHeight="1" x14ac:dyDescent="0.45">
      <c r="A7" s="84"/>
      <c r="B7" s="84"/>
      <c r="C7" s="84"/>
      <c r="D7" s="84"/>
      <c r="E7" s="394"/>
      <c r="F7" s="394"/>
      <c r="G7" s="84"/>
      <c r="H7" s="84"/>
      <c r="I7" s="84"/>
      <c r="J7" s="394"/>
      <c r="K7" s="394"/>
      <c r="L7" s="84"/>
      <c r="M7" s="84"/>
      <c r="N7" s="394"/>
      <c r="O7" s="394"/>
      <c r="P7" s="84"/>
      <c r="Q7" s="84"/>
      <c r="R7" s="84"/>
      <c r="S7" s="84"/>
      <c r="T7" s="394"/>
      <c r="U7" s="394"/>
      <c r="V7" s="84"/>
      <c r="W7" s="394"/>
      <c r="X7" s="84"/>
      <c r="Y7" s="394"/>
      <c r="Z7" s="84"/>
      <c r="AA7" s="84"/>
      <c r="AB7" s="84"/>
      <c r="AC7" s="84"/>
      <c r="AD7" s="394"/>
      <c r="AE7" s="394"/>
      <c r="AF7" s="84"/>
      <c r="AG7" s="84"/>
      <c r="AH7" s="394"/>
      <c r="AI7" s="394"/>
      <c r="AJ7" s="84"/>
      <c r="AK7" s="84"/>
      <c r="AL7" s="84"/>
      <c r="AM7" s="394"/>
      <c r="AN7" s="394"/>
      <c r="AO7" s="84"/>
      <c r="AP7" s="84"/>
      <c r="AQ7" s="84"/>
      <c r="AR7" s="394"/>
      <c r="AS7" s="394"/>
      <c r="AT7" s="84"/>
      <c r="AU7" s="84"/>
      <c r="AV7" s="394"/>
      <c r="AW7" s="84"/>
      <c r="AX7" s="394"/>
      <c r="AY7" s="84"/>
      <c r="AZ7" s="84"/>
      <c r="BA7" s="84"/>
      <c r="BB7" s="84"/>
      <c r="BC7" s="394"/>
      <c r="BD7" s="394"/>
      <c r="BE7" s="84"/>
      <c r="BF7" s="84"/>
      <c r="BG7" s="394"/>
      <c r="BH7" s="394"/>
      <c r="BI7" s="84"/>
      <c r="BJ7" s="84"/>
      <c r="BK7" s="394"/>
      <c r="BL7" s="84"/>
      <c r="BM7" s="394"/>
      <c r="BN7" s="84"/>
      <c r="BO7" s="84"/>
      <c r="BP7" s="84"/>
      <c r="BQ7" s="84"/>
      <c r="BR7" s="394"/>
      <c r="BS7" s="394"/>
      <c r="BT7" s="84"/>
      <c r="BU7" s="394"/>
      <c r="BV7" s="84"/>
      <c r="BW7" s="394"/>
      <c r="BX7" s="84"/>
    </row>
    <row r="8" spans="1:76" s="102" customFormat="1" ht="16.5" customHeight="1" x14ac:dyDescent="0.45">
      <c r="A8" s="85" t="s">
        <v>306</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row>
    <row r="9" spans="1:76" s="102" customFormat="1" ht="16.5" customHeight="1" x14ac:dyDescent="0.45">
      <c r="A9" s="50" t="s">
        <v>41</v>
      </c>
      <c r="B9" s="355">
        <v>125</v>
      </c>
      <c r="C9" s="355">
        <v>134</v>
      </c>
      <c r="D9" s="355">
        <v>112</v>
      </c>
      <c r="E9" s="355">
        <v>121</v>
      </c>
      <c r="F9" s="355">
        <v>79</v>
      </c>
      <c r="G9" s="87">
        <v>1871</v>
      </c>
      <c r="H9" s="87">
        <v>2208</v>
      </c>
      <c r="I9" s="87">
        <v>2950</v>
      </c>
      <c r="J9" s="87">
        <v>4770</v>
      </c>
      <c r="K9" s="87">
        <v>4172</v>
      </c>
      <c r="L9" s="87">
        <v>3677</v>
      </c>
      <c r="M9" s="87">
        <v>4223</v>
      </c>
      <c r="N9" s="87">
        <v>3660</v>
      </c>
      <c r="O9" s="87">
        <v>4424</v>
      </c>
      <c r="P9" s="87">
        <v>3599</v>
      </c>
      <c r="Q9" s="87">
        <v>3648</v>
      </c>
      <c r="R9" s="87">
        <v>4387</v>
      </c>
      <c r="S9" s="87">
        <v>3125</v>
      </c>
      <c r="T9" s="87">
        <v>3846</v>
      </c>
      <c r="U9" s="87">
        <v>2789</v>
      </c>
      <c r="V9" s="87">
        <v>9321</v>
      </c>
      <c r="W9" s="87">
        <v>10952</v>
      </c>
      <c r="X9" s="87">
        <v>9846</v>
      </c>
      <c r="Y9" s="87">
        <v>13161</v>
      </c>
      <c r="Z9" s="87">
        <v>10638</v>
      </c>
      <c r="AA9" s="87">
        <v>2</v>
      </c>
      <c r="AB9" s="87">
        <v>1</v>
      </c>
      <c r="AC9" s="87">
        <v>1</v>
      </c>
      <c r="AD9" s="87">
        <v>1</v>
      </c>
      <c r="AE9" s="87">
        <v>1</v>
      </c>
      <c r="AF9" s="87">
        <v>66</v>
      </c>
      <c r="AG9" s="87">
        <v>73</v>
      </c>
      <c r="AH9" s="87">
        <v>94</v>
      </c>
      <c r="AI9" s="87">
        <v>137</v>
      </c>
      <c r="AJ9" s="87">
        <v>129</v>
      </c>
      <c r="AK9" s="87">
        <v>74</v>
      </c>
      <c r="AL9" s="87">
        <v>87</v>
      </c>
      <c r="AM9" s="87">
        <v>77</v>
      </c>
      <c r="AN9" s="87">
        <v>84</v>
      </c>
      <c r="AO9" s="87">
        <v>81</v>
      </c>
      <c r="AP9" s="87">
        <v>182</v>
      </c>
      <c r="AQ9" s="87">
        <v>123</v>
      </c>
      <c r="AR9" s="87">
        <v>95</v>
      </c>
      <c r="AS9" s="87">
        <v>105</v>
      </c>
      <c r="AT9" s="87">
        <v>80</v>
      </c>
      <c r="AU9" s="87">
        <v>323</v>
      </c>
      <c r="AV9" s="87">
        <v>284</v>
      </c>
      <c r="AW9" s="87">
        <v>267</v>
      </c>
      <c r="AX9" s="87">
        <v>327</v>
      </c>
      <c r="AY9" s="87">
        <v>291</v>
      </c>
      <c r="AZ9" s="87">
        <v>83223</v>
      </c>
      <c r="BA9" s="87">
        <v>97932</v>
      </c>
      <c r="BB9" s="87">
        <v>85986</v>
      </c>
      <c r="BC9" s="87">
        <v>95032</v>
      </c>
      <c r="BD9" s="87">
        <v>73368</v>
      </c>
      <c r="BE9" s="87">
        <v>28561</v>
      </c>
      <c r="BF9" s="87">
        <v>30440</v>
      </c>
      <c r="BG9" s="87">
        <v>31240</v>
      </c>
      <c r="BH9" s="87">
        <v>34862</v>
      </c>
      <c r="BI9" s="87">
        <v>32354</v>
      </c>
      <c r="BJ9" s="87">
        <v>49368</v>
      </c>
      <c r="BK9" s="87">
        <v>48419</v>
      </c>
      <c r="BL9" s="87">
        <v>47705</v>
      </c>
      <c r="BM9" s="87">
        <v>52557</v>
      </c>
      <c r="BN9" s="87">
        <v>44678</v>
      </c>
      <c r="BO9" s="87">
        <v>20065</v>
      </c>
      <c r="BP9" s="87">
        <v>35743</v>
      </c>
      <c r="BQ9" s="87">
        <v>32990</v>
      </c>
      <c r="BR9" s="87">
        <v>36675</v>
      </c>
      <c r="BS9" s="87">
        <v>34702</v>
      </c>
      <c r="BT9" s="87">
        <v>28830</v>
      </c>
      <c r="BU9" s="87">
        <v>38581</v>
      </c>
      <c r="BV9" s="87">
        <v>36856</v>
      </c>
      <c r="BW9" s="87">
        <v>40230</v>
      </c>
      <c r="BX9" s="87">
        <v>36566</v>
      </c>
    </row>
    <row r="10" spans="1:76" s="102" customFormat="1" ht="16.5" customHeight="1" x14ac:dyDescent="0.45">
      <c r="A10" s="50" t="s">
        <v>421</v>
      </c>
      <c r="B10" s="355">
        <v>23</v>
      </c>
      <c r="C10" s="355">
        <v>47</v>
      </c>
      <c r="D10" s="355">
        <v>53</v>
      </c>
      <c r="E10" s="355">
        <v>85</v>
      </c>
      <c r="F10" s="355">
        <v>65</v>
      </c>
      <c r="G10" s="87">
        <v>1210</v>
      </c>
      <c r="H10" s="87">
        <v>1608</v>
      </c>
      <c r="I10" s="87">
        <v>1152</v>
      </c>
      <c r="J10" s="87">
        <v>666</v>
      </c>
      <c r="K10" s="87">
        <v>668</v>
      </c>
      <c r="L10" s="87">
        <v>427</v>
      </c>
      <c r="M10" s="87">
        <v>717</v>
      </c>
      <c r="N10" s="87">
        <v>790</v>
      </c>
      <c r="O10" s="87">
        <v>1027</v>
      </c>
      <c r="P10" s="87">
        <v>954</v>
      </c>
      <c r="Q10" s="87">
        <v>1595</v>
      </c>
      <c r="R10" s="87">
        <v>1778</v>
      </c>
      <c r="S10" s="87">
        <v>1382</v>
      </c>
      <c r="T10" s="87">
        <v>1797</v>
      </c>
      <c r="U10" s="87">
        <v>1624</v>
      </c>
      <c r="V10" s="87">
        <v>3255</v>
      </c>
      <c r="W10" s="87">
        <v>4149</v>
      </c>
      <c r="X10" s="87">
        <v>3377</v>
      </c>
      <c r="Y10" s="87">
        <v>3575</v>
      </c>
      <c r="Z10" s="87">
        <v>3312</v>
      </c>
      <c r="AA10" s="87">
        <v>1</v>
      </c>
      <c r="AB10" s="87">
        <v>1</v>
      </c>
      <c r="AC10" s="87">
        <v>1</v>
      </c>
      <c r="AD10" s="87">
        <v>2</v>
      </c>
      <c r="AE10" s="87">
        <v>2</v>
      </c>
      <c r="AF10" s="87">
        <v>42</v>
      </c>
      <c r="AG10" s="87">
        <v>52</v>
      </c>
      <c r="AH10" s="87">
        <v>41</v>
      </c>
      <c r="AI10" s="87">
        <v>27</v>
      </c>
      <c r="AJ10" s="87">
        <v>28</v>
      </c>
      <c r="AK10" s="87">
        <v>12</v>
      </c>
      <c r="AL10" s="87">
        <v>16</v>
      </c>
      <c r="AM10" s="87">
        <v>19</v>
      </c>
      <c r="AN10" s="87">
        <v>27</v>
      </c>
      <c r="AO10" s="87">
        <v>31</v>
      </c>
      <c r="AP10" s="87">
        <v>79</v>
      </c>
      <c r="AQ10" s="87">
        <v>85</v>
      </c>
      <c r="AR10" s="87">
        <v>47</v>
      </c>
      <c r="AS10" s="87">
        <v>57</v>
      </c>
      <c r="AT10" s="87">
        <v>62</v>
      </c>
      <c r="AU10" s="87">
        <v>133</v>
      </c>
      <c r="AV10" s="87">
        <v>154</v>
      </c>
      <c r="AW10" s="87">
        <v>107</v>
      </c>
      <c r="AX10" s="87">
        <v>112</v>
      </c>
      <c r="AY10" s="87">
        <v>122</v>
      </c>
      <c r="AZ10" s="87">
        <v>42913</v>
      </c>
      <c r="BA10" s="87">
        <v>49739</v>
      </c>
      <c r="BB10" s="87">
        <v>44564</v>
      </c>
      <c r="BC10" s="87">
        <v>54208</v>
      </c>
      <c r="BD10" s="87">
        <v>41406</v>
      </c>
      <c r="BE10" s="87">
        <v>28688</v>
      </c>
      <c r="BF10" s="87">
        <v>31073</v>
      </c>
      <c r="BG10" s="87">
        <v>28391</v>
      </c>
      <c r="BH10" s="87">
        <v>24763</v>
      </c>
      <c r="BI10" s="87">
        <v>23952</v>
      </c>
      <c r="BJ10" s="87">
        <v>36695</v>
      </c>
      <c r="BK10" s="87">
        <v>43946</v>
      </c>
      <c r="BL10" s="87">
        <v>42431</v>
      </c>
      <c r="BM10" s="87">
        <v>38053</v>
      </c>
      <c r="BN10" s="87">
        <v>30787</v>
      </c>
      <c r="BO10" s="87">
        <v>20258</v>
      </c>
      <c r="BP10" s="87">
        <v>20910</v>
      </c>
      <c r="BQ10" s="87">
        <v>29689</v>
      </c>
      <c r="BR10" s="87">
        <v>31758</v>
      </c>
      <c r="BS10" s="87">
        <v>26228</v>
      </c>
      <c r="BT10" s="87">
        <v>24457</v>
      </c>
      <c r="BU10" s="87">
        <v>26938</v>
      </c>
      <c r="BV10" s="87">
        <v>31582</v>
      </c>
      <c r="BW10" s="87">
        <v>31909</v>
      </c>
      <c r="BX10" s="87">
        <v>27058</v>
      </c>
    </row>
    <row r="11" spans="1:76" s="102" customFormat="1" ht="16.5" customHeight="1" x14ac:dyDescent="0.45">
      <c r="A11" s="50" t="s">
        <v>422</v>
      </c>
      <c r="B11" s="355">
        <v>13</v>
      </c>
      <c r="C11" s="355">
        <v>4</v>
      </c>
      <c r="D11" s="355">
        <v>12</v>
      </c>
      <c r="E11" s="355">
        <v>13</v>
      </c>
      <c r="F11" s="355">
        <v>12</v>
      </c>
      <c r="G11" s="87">
        <v>799</v>
      </c>
      <c r="H11" s="87">
        <v>936</v>
      </c>
      <c r="I11" s="87">
        <v>745</v>
      </c>
      <c r="J11" s="87">
        <v>753</v>
      </c>
      <c r="K11" s="87">
        <v>596</v>
      </c>
      <c r="L11" s="87">
        <v>356</v>
      </c>
      <c r="M11" s="87">
        <v>465</v>
      </c>
      <c r="N11" s="87">
        <v>284</v>
      </c>
      <c r="O11" s="87">
        <v>543</v>
      </c>
      <c r="P11" s="87">
        <v>78</v>
      </c>
      <c r="Q11" s="87">
        <v>896</v>
      </c>
      <c r="R11" s="87">
        <v>731</v>
      </c>
      <c r="S11" s="87">
        <v>628</v>
      </c>
      <c r="T11" s="87">
        <v>574</v>
      </c>
      <c r="U11" s="87">
        <v>381</v>
      </c>
      <c r="V11" s="87">
        <v>2065</v>
      </c>
      <c r="W11" s="87">
        <v>2137</v>
      </c>
      <c r="X11" s="87">
        <v>1669</v>
      </c>
      <c r="Y11" s="87">
        <v>1882</v>
      </c>
      <c r="Z11" s="87">
        <v>1068</v>
      </c>
      <c r="AA11" s="87">
        <v>0</v>
      </c>
      <c r="AB11" s="87">
        <v>0</v>
      </c>
      <c r="AC11" s="87">
        <v>0</v>
      </c>
      <c r="AD11" s="87">
        <v>0</v>
      </c>
      <c r="AE11" s="87">
        <v>0</v>
      </c>
      <c r="AF11" s="87">
        <v>19</v>
      </c>
      <c r="AG11" s="87">
        <v>20</v>
      </c>
      <c r="AH11" s="87">
        <v>20</v>
      </c>
      <c r="AI11" s="87">
        <v>20</v>
      </c>
      <c r="AJ11" s="87">
        <v>18</v>
      </c>
      <c r="AK11" s="87">
        <v>7</v>
      </c>
      <c r="AL11" s="87">
        <v>9</v>
      </c>
      <c r="AM11" s="87">
        <v>6</v>
      </c>
      <c r="AN11" s="87">
        <v>4</v>
      </c>
      <c r="AO11" s="87">
        <v>1</v>
      </c>
      <c r="AP11" s="87">
        <v>27</v>
      </c>
      <c r="AQ11" s="87">
        <v>24</v>
      </c>
      <c r="AR11" s="87">
        <v>26</v>
      </c>
      <c r="AS11" s="87">
        <v>17</v>
      </c>
      <c r="AT11" s="87">
        <v>14</v>
      </c>
      <c r="AU11" s="87">
        <v>52</v>
      </c>
      <c r="AV11" s="87">
        <v>53</v>
      </c>
      <c r="AW11" s="87">
        <v>51</v>
      </c>
      <c r="AX11" s="87">
        <v>41</v>
      </c>
      <c r="AY11" s="87">
        <v>33</v>
      </c>
      <c r="AZ11" s="87">
        <v>54185</v>
      </c>
      <c r="BA11" s="87">
        <v>44396</v>
      </c>
      <c r="BB11" s="87">
        <v>69736</v>
      </c>
      <c r="BC11" s="87">
        <v>81260</v>
      </c>
      <c r="BD11" s="87">
        <v>60465</v>
      </c>
      <c r="BE11" s="87">
        <v>41808</v>
      </c>
      <c r="BF11" s="87">
        <v>47452</v>
      </c>
      <c r="BG11" s="87">
        <v>38048</v>
      </c>
      <c r="BH11" s="87">
        <v>37494</v>
      </c>
      <c r="BI11" s="87">
        <v>32622</v>
      </c>
      <c r="BJ11" s="87">
        <v>53869</v>
      </c>
      <c r="BK11" s="87">
        <v>54629</v>
      </c>
      <c r="BL11" s="87">
        <v>47755</v>
      </c>
      <c r="BM11" s="87">
        <v>153290</v>
      </c>
      <c r="BN11" s="87">
        <v>68654</v>
      </c>
      <c r="BO11" s="87">
        <v>33775</v>
      </c>
      <c r="BP11" s="87">
        <v>30031</v>
      </c>
      <c r="BQ11" s="87">
        <v>24345</v>
      </c>
      <c r="BR11" s="87">
        <v>33680</v>
      </c>
      <c r="BS11" s="87">
        <v>27879</v>
      </c>
      <c r="BT11" s="87">
        <v>39329</v>
      </c>
      <c r="BU11" s="87">
        <v>40555</v>
      </c>
      <c r="BV11" s="87">
        <v>32408</v>
      </c>
      <c r="BW11" s="87">
        <v>46112</v>
      </c>
      <c r="BX11" s="87">
        <v>32076</v>
      </c>
    </row>
    <row r="12" spans="1:76" s="102" customFormat="1" ht="16.5" customHeight="1" x14ac:dyDescent="0.45">
      <c r="A12" s="50" t="s">
        <v>423</v>
      </c>
      <c r="B12" s="355">
        <v>103</v>
      </c>
      <c r="C12" s="355">
        <v>107</v>
      </c>
      <c r="D12" s="355">
        <v>122</v>
      </c>
      <c r="E12" s="355">
        <v>125</v>
      </c>
      <c r="F12" s="355">
        <v>127</v>
      </c>
      <c r="G12" s="87">
        <v>1287</v>
      </c>
      <c r="H12" s="87">
        <v>1563</v>
      </c>
      <c r="I12" s="87">
        <v>1567</v>
      </c>
      <c r="J12" s="87">
        <v>1686</v>
      </c>
      <c r="K12" s="87">
        <v>1865</v>
      </c>
      <c r="L12" s="87">
        <v>582</v>
      </c>
      <c r="M12" s="87">
        <v>677</v>
      </c>
      <c r="N12" s="87">
        <v>697</v>
      </c>
      <c r="O12" s="87">
        <v>743</v>
      </c>
      <c r="P12" s="87">
        <v>733</v>
      </c>
      <c r="Q12" s="87">
        <v>1800</v>
      </c>
      <c r="R12" s="87">
        <v>2080</v>
      </c>
      <c r="S12" s="87">
        <v>2005</v>
      </c>
      <c r="T12" s="87">
        <v>2399</v>
      </c>
      <c r="U12" s="87">
        <v>2400</v>
      </c>
      <c r="V12" s="87">
        <v>3772</v>
      </c>
      <c r="W12" s="87">
        <v>4427</v>
      </c>
      <c r="X12" s="87">
        <v>4391</v>
      </c>
      <c r="Y12" s="87">
        <v>4953</v>
      </c>
      <c r="Z12" s="87">
        <v>5126</v>
      </c>
      <c r="AA12" s="87">
        <v>0</v>
      </c>
      <c r="AB12" s="87">
        <v>0</v>
      </c>
      <c r="AC12" s="87">
        <v>0</v>
      </c>
      <c r="AD12" s="87">
        <v>1</v>
      </c>
      <c r="AE12" s="87">
        <v>0</v>
      </c>
      <c r="AF12" s="87">
        <v>11</v>
      </c>
      <c r="AG12" s="87">
        <v>12</v>
      </c>
      <c r="AH12" s="87">
        <v>13</v>
      </c>
      <c r="AI12" s="87">
        <v>13</v>
      </c>
      <c r="AJ12" s="87">
        <v>13</v>
      </c>
      <c r="AK12" s="87">
        <v>5</v>
      </c>
      <c r="AL12" s="87">
        <v>5</v>
      </c>
      <c r="AM12" s="87">
        <v>5</v>
      </c>
      <c r="AN12" s="87">
        <v>4</v>
      </c>
      <c r="AO12" s="87">
        <v>5</v>
      </c>
      <c r="AP12" s="87">
        <v>24</v>
      </c>
      <c r="AQ12" s="87">
        <v>28</v>
      </c>
      <c r="AR12" s="87">
        <v>22</v>
      </c>
      <c r="AS12" s="87">
        <v>22</v>
      </c>
      <c r="AT12" s="87">
        <v>22</v>
      </c>
      <c r="AU12" s="87">
        <v>41</v>
      </c>
      <c r="AV12" s="87">
        <v>46</v>
      </c>
      <c r="AW12" s="87">
        <v>39</v>
      </c>
      <c r="AX12" s="87">
        <v>40</v>
      </c>
      <c r="AY12" s="87">
        <v>40</v>
      </c>
      <c r="AZ12" s="87">
        <v>255502</v>
      </c>
      <c r="BA12" s="87">
        <v>259043</v>
      </c>
      <c r="BB12" s="87">
        <v>306974</v>
      </c>
      <c r="BC12" s="87">
        <v>249466</v>
      </c>
      <c r="BD12" s="87">
        <v>282290</v>
      </c>
      <c r="BE12" s="87">
        <v>115014</v>
      </c>
      <c r="BF12" s="87">
        <v>125015</v>
      </c>
      <c r="BG12" s="87">
        <v>123843</v>
      </c>
      <c r="BH12" s="87">
        <v>132705</v>
      </c>
      <c r="BI12" s="87">
        <v>141484</v>
      </c>
      <c r="BJ12" s="87">
        <v>127935</v>
      </c>
      <c r="BK12" s="87">
        <v>134045</v>
      </c>
      <c r="BL12" s="87">
        <v>143442</v>
      </c>
      <c r="BM12" s="87">
        <v>167758</v>
      </c>
      <c r="BN12" s="87">
        <v>159973</v>
      </c>
      <c r="BO12" s="87">
        <v>73510</v>
      </c>
      <c r="BP12" s="87">
        <v>73649</v>
      </c>
      <c r="BQ12" s="87">
        <v>93224</v>
      </c>
      <c r="BR12" s="87">
        <v>108363</v>
      </c>
      <c r="BS12" s="87">
        <v>109886</v>
      </c>
      <c r="BT12" s="87">
        <v>92840</v>
      </c>
      <c r="BU12" s="87">
        <v>95802</v>
      </c>
      <c r="BV12" s="87">
        <v>111401</v>
      </c>
      <c r="BW12" s="87">
        <v>124530</v>
      </c>
      <c r="BX12" s="87">
        <v>127956</v>
      </c>
    </row>
    <row r="13" spans="1:76" s="102" customFormat="1" ht="16.5" customHeight="1" x14ac:dyDescent="0.45">
      <c r="A13" s="50" t="s">
        <v>424</v>
      </c>
      <c r="B13" s="355">
        <v>11</v>
      </c>
      <c r="C13" s="355">
        <v>9</v>
      </c>
      <c r="D13" s="355">
        <v>17</v>
      </c>
      <c r="E13" s="355">
        <v>11</v>
      </c>
      <c r="F13" s="355">
        <v>14</v>
      </c>
      <c r="G13" s="87">
        <v>109</v>
      </c>
      <c r="H13" s="87">
        <v>137</v>
      </c>
      <c r="I13" s="87">
        <v>147</v>
      </c>
      <c r="J13" s="87">
        <v>231</v>
      </c>
      <c r="K13" s="87">
        <v>283</v>
      </c>
      <c r="L13" s="87">
        <v>52</v>
      </c>
      <c r="M13" s="87">
        <v>71</v>
      </c>
      <c r="N13" s="87">
        <v>90</v>
      </c>
      <c r="O13" s="87">
        <v>106</v>
      </c>
      <c r="P13" s="87">
        <v>209</v>
      </c>
      <c r="Q13" s="87">
        <v>72</v>
      </c>
      <c r="R13" s="87">
        <v>100</v>
      </c>
      <c r="S13" s="87">
        <v>104</v>
      </c>
      <c r="T13" s="87">
        <v>163</v>
      </c>
      <c r="U13" s="87">
        <v>177</v>
      </c>
      <c r="V13" s="87">
        <v>243</v>
      </c>
      <c r="W13" s="87">
        <v>318</v>
      </c>
      <c r="X13" s="87">
        <v>358</v>
      </c>
      <c r="Y13" s="87">
        <v>510</v>
      </c>
      <c r="Z13" s="87">
        <v>683</v>
      </c>
      <c r="AA13" s="87">
        <v>0</v>
      </c>
      <c r="AB13" s="87">
        <v>0</v>
      </c>
      <c r="AC13" s="87">
        <v>0</v>
      </c>
      <c r="AD13" s="87">
        <v>0</v>
      </c>
      <c r="AE13" s="87">
        <v>0</v>
      </c>
      <c r="AF13" s="87">
        <v>1</v>
      </c>
      <c r="AG13" s="87">
        <v>1</v>
      </c>
      <c r="AH13" s="87">
        <v>2</v>
      </c>
      <c r="AI13" s="87">
        <v>2</v>
      </c>
      <c r="AJ13" s="87">
        <v>2</v>
      </c>
      <c r="AK13" s="87">
        <v>0</v>
      </c>
      <c r="AL13" s="87">
        <v>1</v>
      </c>
      <c r="AM13" s="87">
        <v>1</v>
      </c>
      <c r="AN13" s="87">
        <v>1</v>
      </c>
      <c r="AO13" s="87">
        <v>5</v>
      </c>
      <c r="AP13" s="87">
        <v>1</v>
      </c>
      <c r="AQ13" s="87">
        <v>1</v>
      </c>
      <c r="AR13" s="87">
        <v>1</v>
      </c>
      <c r="AS13" s="87">
        <v>1</v>
      </c>
      <c r="AT13" s="87">
        <v>1</v>
      </c>
      <c r="AU13" s="87">
        <v>2</v>
      </c>
      <c r="AV13" s="87">
        <v>3</v>
      </c>
      <c r="AW13" s="87">
        <v>4</v>
      </c>
      <c r="AX13" s="87">
        <v>3</v>
      </c>
      <c r="AY13" s="87">
        <v>8</v>
      </c>
      <c r="AZ13" s="87">
        <v>273756</v>
      </c>
      <c r="BA13" s="87">
        <v>191023</v>
      </c>
      <c r="BB13" s="87">
        <v>272780</v>
      </c>
      <c r="BC13" s="87">
        <v>173644</v>
      </c>
      <c r="BD13" s="87">
        <v>254092</v>
      </c>
      <c r="BE13" s="87">
        <v>78942</v>
      </c>
      <c r="BF13" s="87">
        <v>98421</v>
      </c>
      <c r="BG13" s="87">
        <v>67764</v>
      </c>
      <c r="BH13" s="87">
        <v>136508</v>
      </c>
      <c r="BI13" s="87">
        <v>147263</v>
      </c>
      <c r="BJ13" s="87">
        <v>132749</v>
      </c>
      <c r="BK13" s="87">
        <v>133929</v>
      </c>
      <c r="BL13" s="87">
        <v>142114</v>
      </c>
      <c r="BM13" s="87">
        <v>159905</v>
      </c>
      <c r="BN13" s="87">
        <v>42703</v>
      </c>
      <c r="BO13" s="87">
        <v>121107</v>
      </c>
      <c r="BP13" s="87">
        <v>124323</v>
      </c>
      <c r="BQ13" s="87">
        <v>127344</v>
      </c>
      <c r="BR13" s="87">
        <v>182868</v>
      </c>
      <c r="BS13" s="87">
        <v>222523</v>
      </c>
      <c r="BT13" s="87">
        <v>101387</v>
      </c>
      <c r="BU13" s="87">
        <v>114231</v>
      </c>
      <c r="BV13" s="87">
        <v>97166</v>
      </c>
      <c r="BW13" s="87">
        <v>154370</v>
      </c>
      <c r="BX13" s="87">
        <v>89183</v>
      </c>
    </row>
    <row r="14" spans="1:76" s="91" customFormat="1" ht="16.5" customHeight="1" x14ac:dyDescent="0.45">
      <c r="A14" s="50" t="s">
        <v>43</v>
      </c>
      <c r="B14" s="355">
        <v>41</v>
      </c>
      <c r="C14" s="355">
        <v>37</v>
      </c>
      <c r="D14" s="355">
        <v>50</v>
      </c>
      <c r="E14" s="355">
        <v>51</v>
      </c>
      <c r="F14" s="355">
        <v>40</v>
      </c>
      <c r="G14" s="87">
        <v>513</v>
      </c>
      <c r="H14" s="87">
        <v>715</v>
      </c>
      <c r="I14" s="87">
        <v>666</v>
      </c>
      <c r="J14" s="87">
        <v>965</v>
      </c>
      <c r="K14" s="87">
        <v>1023</v>
      </c>
      <c r="L14" s="87">
        <v>403</v>
      </c>
      <c r="M14" s="87">
        <v>414</v>
      </c>
      <c r="N14" s="87">
        <v>425</v>
      </c>
      <c r="O14" s="87">
        <v>258</v>
      </c>
      <c r="P14" s="87">
        <v>284</v>
      </c>
      <c r="Q14" s="87">
        <v>450</v>
      </c>
      <c r="R14" s="87">
        <v>484</v>
      </c>
      <c r="S14" s="87">
        <v>539</v>
      </c>
      <c r="T14" s="87">
        <v>701</v>
      </c>
      <c r="U14" s="87">
        <v>740</v>
      </c>
      <c r="V14" s="87">
        <v>1408</v>
      </c>
      <c r="W14" s="87">
        <v>1650</v>
      </c>
      <c r="X14" s="87">
        <v>1680</v>
      </c>
      <c r="Y14" s="87">
        <v>1975</v>
      </c>
      <c r="Z14" s="87">
        <v>2087</v>
      </c>
      <c r="AA14" s="87">
        <v>0</v>
      </c>
      <c r="AB14" s="87">
        <v>0</v>
      </c>
      <c r="AC14" s="87">
        <v>1</v>
      </c>
      <c r="AD14" s="87">
        <v>1</v>
      </c>
      <c r="AE14" s="87">
        <v>1</v>
      </c>
      <c r="AF14" s="87">
        <v>7</v>
      </c>
      <c r="AG14" s="87">
        <v>9</v>
      </c>
      <c r="AH14" s="87">
        <v>8</v>
      </c>
      <c r="AI14" s="87">
        <v>11</v>
      </c>
      <c r="AJ14" s="87">
        <v>11</v>
      </c>
      <c r="AK14" s="87">
        <v>4</v>
      </c>
      <c r="AL14" s="87">
        <v>4</v>
      </c>
      <c r="AM14" s="87">
        <v>4</v>
      </c>
      <c r="AN14" s="87">
        <v>2</v>
      </c>
      <c r="AO14" s="87">
        <v>3</v>
      </c>
      <c r="AP14" s="87">
        <v>4</v>
      </c>
      <c r="AQ14" s="87">
        <v>4</v>
      </c>
      <c r="AR14" s="87">
        <v>5</v>
      </c>
      <c r="AS14" s="87">
        <v>6</v>
      </c>
      <c r="AT14" s="87">
        <v>5</v>
      </c>
      <c r="AU14" s="87">
        <v>16</v>
      </c>
      <c r="AV14" s="87">
        <v>17</v>
      </c>
      <c r="AW14" s="87">
        <v>17</v>
      </c>
      <c r="AX14" s="87">
        <v>19</v>
      </c>
      <c r="AY14" s="87">
        <v>20</v>
      </c>
      <c r="AZ14" s="87">
        <v>145601</v>
      </c>
      <c r="BA14" s="87">
        <v>166714</v>
      </c>
      <c r="BB14" s="87">
        <v>77485</v>
      </c>
      <c r="BC14" s="87">
        <v>75467</v>
      </c>
      <c r="BD14" s="87">
        <v>59319</v>
      </c>
      <c r="BE14" s="87">
        <v>73046</v>
      </c>
      <c r="BF14" s="87">
        <v>83653</v>
      </c>
      <c r="BG14" s="87">
        <v>87319</v>
      </c>
      <c r="BH14" s="87">
        <v>90786</v>
      </c>
      <c r="BI14" s="87">
        <v>93507</v>
      </c>
      <c r="BJ14" s="87">
        <v>99716</v>
      </c>
      <c r="BK14" s="87">
        <v>100618</v>
      </c>
      <c r="BL14" s="87">
        <v>95300</v>
      </c>
      <c r="BM14" s="87">
        <v>103648</v>
      </c>
      <c r="BN14" s="87">
        <v>106360</v>
      </c>
      <c r="BO14" s="87">
        <v>105549</v>
      </c>
      <c r="BP14" s="87">
        <v>109054</v>
      </c>
      <c r="BQ14" s="87">
        <v>118894</v>
      </c>
      <c r="BR14" s="87">
        <v>123459</v>
      </c>
      <c r="BS14" s="87">
        <v>134703</v>
      </c>
      <c r="BT14" s="87">
        <v>90144</v>
      </c>
      <c r="BU14" s="87">
        <v>95257</v>
      </c>
      <c r="BV14" s="87">
        <v>97297</v>
      </c>
      <c r="BW14" s="87">
        <v>101430</v>
      </c>
      <c r="BX14" s="87">
        <v>105529</v>
      </c>
    </row>
    <row r="15" spans="1:76" s="91" customFormat="1" ht="16.5" customHeight="1" x14ac:dyDescent="0.45">
      <c r="A15" s="50" t="s">
        <v>425</v>
      </c>
      <c r="B15" s="355">
        <v>0</v>
      </c>
      <c r="C15" s="355"/>
      <c r="D15" s="355"/>
      <c r="E15" s="355">
        <v>0</v>
      </c>
      <c r="F15" s="355">
        <v>0</v>
      </c>
      <c r="G15" s="87">
        <v>9</v>
      </c>
      <c r="H15" s="87">
        <v>0</v>
      </c>
      <c r="I15" s="87">
        <v>5</v>
      </c>
      <c r="J15" s="87">
        <v>5</v>
      </c>
      <c r="K15" s="87">
        <v>7</v>
      </c>
      <c r="L15" s="87">
        <v>29</v>
      </c>
      <c r="M15" s="87">
        <v>31</v>
      </c>
      <c r="N15" s="87">
        <v>25</v>
      </c>
      <c r="O15" s="87">
        <v>157</v>
      </c>
      <c r="P15" s="87">
        <v>184</v>
      </c>
      <c r="Q15" s="87">
        <v>60</v>
      </c>
      <c r="R15" s="87">
        <v>74</v>
      </c>
      <c r="S15" s="87">
        <v>77</v>
      </c>
      <c r="T15" s="87">
        <v>76</v>
      </c>
      <c r="U15" s="87">
        <v>71</v>
      </c>
      <c r="V15" s="87">
        <v>98</v>
      </c>
      <c r="W15" s="87">
        <v>105</v>
      </c>
      <c r="X15" s="87">
        <v>107</v>
      </c>
      <c r="Y15" s="87">
        <v>238</v>
      </c>
      <c r="Z15" s="87">
        <v>262</v>
      </c>
      <c r="AA15" s="87">
        <v>0</v>
      </c>
      <c r="AB15" s="87">
        <v>0</v>
      </c>
      <c r="AC15" s="87">
        <v>0</v>
      </c>
      <c r="AD15" s="87">
        <v>0</v>
      </c>
      <c r="AE15" s="87">
        <v>0</v>
      </c>
      <c r="AF15" s="87">
        <v>0</v>
      </c>
      <c r="AG15" s="87">
        <v>0</v>
      </c>
      <c r="AH15" s="87">
        <v>0</v>
      </c>
      <c r="AI15" s="87">
        <v>0</v>
      </c>
      <c r="AJ15" s="87">
        <v>0</v>
      </c>
      <c r="AK15" s="87">
        <v>0</v>
      </c>
      <c r="AL15" s="87">
        <v>1</v>
      </c>
      <c r="AM15" s="87">
        <v>0</v>
      </c>
      <c r="AN15" s="87">
        <v>1</v>
      </c>
      <c r="AO15" s="87">
        <v>2</v>
      </c>
      <c r="AP15" s="87">
        <v>2</v>
      </c>
      <c r="AQ15" s="87">
        <v>4</v>
      </c>
      <c r="AR15" s="87">
        <v>3</v>
      </c>
      <c r="AS15" s="87">
        <v>2</v>
      </c>
      <c r="AT15" s="87">
        <v>2</v>
      </c>
      <c r="AU15" s="87">
        <v>3</v>
      </c>
      <c r="AV15" s="87">
        <v>5</v>
      </c>
      <c r="AW15" s="87">
        <v>3</v>
      </c>
      <c r="AX15" s="87">
        <v>4</v>
      </c>
      <c r="AY15" s="87">
        <v>5</v>
      </c>
      <c r="AZ15" s="87">
        <v>22000</v>
      </c>
      <c r="BA15" s="87">
        <v>0</v>
      </c>
      <c r="BB15" s="87">
        <v>0</v>
      </c>
      <c r="BC15" s="87">
        <v>30000</v>
      </c>
      <c r="BD15" s="87">
        <v>29000</v>
      </c>
      <c r="BE15" s="87">
        <v>47257</v>
      </c>
      <c r="BF15" s="87">
        <v>33900</v>
      </c>
      <c r="BG15" s="87">
        <v>14528</v>
      </c>
      <c r="BH15" s="87">
        <v>17215</v>
      </c>
      <c r="BI15" s="87">
        <v>17181</v>
      </c>
      <c r="BJ15" s="87">
        <v>136858</v>
      </c>
      <c r="BK15" s="87">
        <v>30441</v>
      </c>
      <c r="BL15" s="87">
        <v>130927</v>
      </c>
      <c r="BM15" s="87">
        <v>131594</v>
      </c>
      <c r="BN15" s="87">
        <v>102575</v>
      </c>
      <c r="BO15" s="87">
        <v>27856</v>
      </c>
      <c r="BP15" s="87">
        <v>20476</v>
      </c>
      <c r="BQ15" s="87">
        <v>30179</v>
      </c>
      <c r="BR15" s="87">
        <v>32269</v>
      </c>
      <c r="BS15" s="87">
        <v>28856</v>
      </c>
      <c r="BT15" s="87">
        <v>38280</v>
      </c>
      <c r="BU15" s="87">
        <v>22711</v>
      </c>
      <c r="BV15" s="87">
        <v>34399</v>
      </c>
      <c r="BW15" s="87">
        <v>61761</v>
      </c>
      <c r="BX15" s="87">
        <v>56083</v>
      </c>
    </row>
    <row r="16" spans="1:76" s="91" customFormat="1" ht="16.5" customHeight="1" x14ac:dyDescent="0.45">
      <c r="A16" s="50" t="s">
        <v>426</v>
      </c>
      <c r="B16" s="355">
        <v>14</v>
      </c>
      <c r="C16" s="355">
        <v>16</v>
      </c>
      <c r="D16" s="355">
        <v>9</v>
      </c>
      <c r="E16" s="355">
        <v>12</v>
      </c>
      <c r="F16" s="355">
        <v>8</v>
      </c>
      <c r="G16" s="87">
        <v>123</v>
      </c>
      <c r="H16" s="87">
        <v>47</v>
      </c>
      <c r="I16" s="87">
        <v>33</v>
      </c>
      <c r="J16" s="87">
        <v>44</v>
      </c>
      <c r="K16" s="87">
        <v>15</v>
      </c>
      <c r="L16" s="87">
        <v>300</v>
      </c>
      <c r="M16" s="87">
        <v>274</v>
      </c>
      <c r="N16" s="87">
        <v>340</v>
      </c>
      <c r="O16" s="87">
        <v>329</v>
      </c>
      <c r="P16" s="87">
        <v>237</v>
      </c>
      <c r="Q16" s="87">
        <v>158</v>
      </c>
      <c r="R16" s="87">
        <v>31</v>
      </c>
      <c r="S16" s="87">
        <v>34</v>
      </c>
      <c r="T16" s="87">
        <v>21</v>
      </c>
      <c r="U16" s="87">
        <v>13</v>
      </c>
      <c r="V16" s="87">
        <v>595</v>
      </c>
      <c r="W16" s="87">
        <v>367</v>
      </c>
      <c r="X16" s="87">
        <v>417</v>
      </c>
      <c r="Y16" s="87">
        <v>406</v>
      </c>
      <c r="Z16" s="87">
        <v>273</v>
      </c>
      <c r="AA16" s="87">
        <v>0</v>
      </c>
      <c r="AB16" s="87">
        <v>0</v>
      </c>
      <c r="AC16" s="87">
        <v>0</v>
      </c>
      <c r="AD16" s="87">
        <v>0</v>
      </c>
      <c r="AE16" s="87">
        <v>0</v>
      </c>
      <c r="AF16" s="87">
        <v>7</v>
      </c>
      <c r="AG16" s="87">
        <v>3</v>
      </c>
      <c r="AH16" s="87">
        <v>2</v>
      </c>
      <c r="AI16" s="87">
        <v>0</v>
      </c>
      <c r="AJ16" s="87">
        <v>0</v>
      </c>
      <c r="AK16" s="87">
        <v>9</v>
      </c>
      <c r="AL16" s="87">
        <v>9</v>
      </c>
      <c r="AM16" s="87">
        <v>10</v>
      </c>
      <c r="AN16" s="87">
        <v>8</v>
      </c>
      <c r="AO16" s="87">
        <v>5</v>
      </c>
      <c r="AP16" s="87">
        <v>39</v>
      </c>
      <c r="AQ16" s="87">
        <v>6</v>
      </c>
      <c r="AR16" s="87">
        <v>6</v>
      </c>
      <c r="AS16" s="87">
        <v>3</v>
      </c>
      <c r="AT16" s="87">
        <v>0</v>
      </c>
      <c r="AU16" s="87">
        <v>55</v>
      </c>
      <c r="AV16" s="87">
        <v>18</v>
      </c>
      <c r="AW16" s="87">
        <v>17</v>
      </c>
      <c r="AX16" s="87">
        <v>12</v>
      </c>
      <c r="AY16" s="87">
        <v>6</v>
      </c>
      <c r="AZ16" s="87">
        <v>39825</v>
      </c>
      <c r="BA16" s="87">
        <v>163781</v>
      </c>
      <c r="BB16" s="87">
        <v>101837</v>
      </c>
      <c r="BC16" s="87">
        <v>127045</v>
      </c>
      <c r="BD16" s="87">
        <v>104061</v>
      </c>
      <c r="BE16" s="87">
        <v>17227</v>
      </c>
      <c r="BF16" s="87">
        <v>18295</v>
      </c>
      <c r="BG16" s="87">
        <v>20402</v>
      </c>
      <c r="BH16" s="87">
        <v>89599</v>
      </c>
      <c r="BI16" s="87">
        <v>47583</v>
      </c>
      <c r="BJ16" s="87">
        <v>33524</v>
      </c>
      <c r="BK16" s="87">
        <v>29152</v>
      </c>
      <c r="BL16" s="87">
        <v>34002</v>
      </c>
      <c r="BM16" s="87">
        <v>40970</v>
      </c>
      <c r="BN16" s="87">
        <v>47444</v>
      </c>
      <c r="BO16" s="87">
        <v>4068</v>
      </c>
      <c r="BP16" s="87">
        <v>4975</v>
      </c>
      <c r="BQ16" s="87">
        <v>5916</v>
      </c>
      <c r="BR16" s="87">
        <v>7000</v>
      </c>
      <c r="BS16" s="87">
        <v>32867</v>
      </c>
      <c r="BT16" s="87">
        <v>10775</v>
      </c>
      <c r="BU16" s="87">
        <v>20128</v>
      </c>
      <c r="BV16" s="87">
        <v>23840</v>
      </c>
      <c r="BW16" s="87">
        <v>35013</v>
      </c>
      <c r="BX16" s="87">
        <v>47212</v>
      </c>
    </row>
    <row r="17" spans="1:76" s="91" customFormat="1" ht="16.5" customHeight="1" x14ac:dyDescent="0.45">
      <c r="A17" s="50" t="s">
        <v>427</v>
      </c>
      <c r="B17" s="355">
        <v>0</v>
      </c>
      <c r="C17" s="355"/>
      <c r="D17" s="355"/>
      <c r="E17" s="355"/>
      <c r="F17" s="355">
        <v>0</v>
      </c>
      <c r="G17" s="87">
        <v>0</v>
      </c>
      <c r="H17" s="87">
        <v>4</v>
      </c>
      <c r="I17" s="87">
        <v>0</v>
      </c>
      <c r="J17" s="87">
        <v>8</v>
      </c>
      <c r="K17" s="87">
        <v>10</v>
      </c>
      <c r="L17" s="87">
        <v>1</v>
      </c>
      <c r="M17" s="87">
        <v>2</v>
      </c>
      <c r="N17" s="87">
        <v>0</v>
      </c>
      <c r="O17" s="87">
        <v>0</v>
      </c>
      <c r="P17" s="87">
        <v>0</v>
      </c>
      <c r="Q17" s="87">
        <v>0</v>
      </c>
      <c r="R17" s="87">
        <v>0</v>
      </c>
      <c r="S17" s="87">
        <v>2</v>
      </c>
      <c r="T17" s="87">
        <v>0</v>
      </c>
      <c r="U17" s="87">
        <v>0</v>
      </c>
      <c r="V17" s="87">
        <v>1</v>
      </c>
      <c r="W17" s="87">
        <v>6</v>
      </c>
      <c r="X17" s="87">
        <v>2</v>
      </c>
      <c r="Y17" s="87">
        <v>9</v>
      </c>
      <c r="Z17" s="87">
        <v>10</v>
      </c>
      <c r="AA17" s="87">
        <v>0</v>
      </c>
      <c r="AB17" s="87">
        <v>0</v>
      </c>
      <c r="AC17" s="87">
        <v>0</v>
      </c>
      <c r="AD17" s="87">
        <v>0</v>
      </c>
      <c r="AE17" s="87">
        <v>0</v>
      </c>
      <c r="AF17" s="87">
        <v>2</v>
      </c>
      <c r="AG17" s="87">
        <v>1</v>
      </c>
      <c r="AH17" s="87">
        <v>1</v>
      </c>
      <c r="AI17" s="87">
        <v>1</v>
      </c>
      <c r="AJ17" s="87">
        <v>1</v>
      </c>
      <c r="AK17" s="87">
        <v>1</v>
      </c>
      <c r="AL17" s="87">
        <v>5</v>
      </c>
      <c r="AM17" s="87">
        <v>3</v>
      </c>
      <c r="AN17" s="87">
        <v>6</v>
      </c>
      <c r="AO17" s="87">
        <v>1</v>
      </c>
      <c r="AP17" s="87">
        <v>3</v>
      </c>
      <c r="AQ17" s="87">
        <v>2</v>
      </c>
      <c r="AR17" s="87">
        <v>2</v>
      </c>
      <c r="AS17" s="87">
        <v>5</v>
      </c>
      <c r="AT17" s="87">
        <v>3</v>
      </c>
      <c r="AU17" s="87">
        <v>5</v>
      </c>
      <c r="AV17" s="87">
        <v>8</v>
      </c>
      <c r="AW17" s="87">
        <v>6</v>
      </c>
      <c r="AX17" s="87">
        <v>12</v>
      </c>
      <c r="AY17" s="87">
        <v>5</v>
      </c>
      <c r="AZ17" s="87">
        <v>667</v>
      </c>
      <c r="BA17" s="87">
        <v>0</v>
      </c>
      <c r="BB17" s="87">
        <v>0</v>
      </c>
      <c r="BC17" s="87">
        <v>0</v>
      </c>
      <c r="BD17" s="87">
        <v>0</v>
      </c>
      <c r="BE17" s="87">
        <v>76</v>
      </c>
      <c r="BF17" s="87">
        <v>3673</v>
      </c>
      <c r="BG17" s="87">
        <v>144</v>
      </c>
      <c r="BH17" s="87">
        <v>6473</v>
      </c>
      <c r="BI17" s="87">
        <v>8057</v>
      </c>
      <c r="BJ17" s="87">
        <v>1677</v>
      </c>
      <c r="BK17" s="87">
        <v>330</v>
      </c>
      <c r="BL17" s="87">
        <v>42</v>
      </c>
      <c r="BM17" s="87">
        <v>10</v>
      </c>
      <c r="BN17" s="87">
        <v>83</v>
      </c>
      <c r="BO17" s="87">
        <v>92</v>
      </c>
      <c r="BP17" s="87">
        <v>128</v>
      </c>
      <c r="BQ17" s="87">
        <v>720</v>
      </c>
      <c r="BR17" s="87">
        <v>101</v>
      </c>
      <c r="BS17" s="87">
        <v>99</v>
      </c>
      <c r="BT17" s="87">
        <v>260</v>
      </c>
      <c r="BU17" s="87">
        <v>751</v>
      </c>
      <c r="BV17" s="87">
        <v>295</v>
      </c>
      <c r="BW17" s="87">
        <v>755</v>
      </c>
      <c r="BX17" s="87">
        <v>2158</v>
      </c>
    </row>
    <row r="18" spans="1:76" s="91" customFormat="1" ht="16.5" customHeight="1" x14ac:dyDescent="0.45">
      <c r="A18" s="50" t="s">
        <v>428</v>
      </c>
      <c r="B18" s="355">
        <v>2</v>
      </c>
      <c r="C18" s="355">
        <v>0</v>
      </c>
      <c r="D18" s="355">
        <v>4</v>
      </c>
      <c r="E18" s="355">
        <v>8</v>
      </c>
      <c r="F18" s="355">
        <v>1</v>
      </c>
      <c r="G18" s="87">
        <v>60</v>
      </c>
      <c r="H18" s="87">
        <v>45</v>
      </c>
      <c r="I18" s="87">
        <v>173</v>
      </c>
      <c r="J18" s="87">
        <v>216</v>
      </c>
      <c r="K18" s="87">
        <v>77</v>
      </c>
      <c r="L18" s="87">
        <v>44</v>
      </c>
      <c r="M18" s="87">
        <v>31</v>
      </c>
      <c r="N18" s="87">
        <v>38</v>
      </c>
      <c r="O18" s="87">
        <v>43</v>
      </c>
      <c r="P18" s="87">
        <v>30</v>
      </c>
      <c r="Q18" s="87">
        <v>73</v>
      </c>
      <c r="R18" s="87">
        <v>52</v>
      </c>
      <c r="S18" s="87">
        <v>132</v>
      </c>
      <c r="T18" s="87">
        <v>302</v>
      </c>
      <c r="U18" s="87">
        <v>287</v>
      </c>
      <c r="V18" s="87">
        <v>179</v>
      </c>
      <c r="W18" s="87">
        <v>129</v>
      </c>
      <c r="X18" s="87">
        <v>346</v>
      </c>
      <c r="Y18" s="87">
        <v>569</v>
      </c>
      <c r="Z18" s="87">
        <v>394</v>
      </c>
      <c r="AA18" s="87">
        <v>0</v>
      </c>
      <c r="AB18" s="87">
        <v>0</v>
      </c>
      <c r="AC18" s="87">
        <v>1</v>
      </c>
      <c r="AD18" s="87">
        <v>1</v>
      </c>
      <c r="AE18" s="87">
        <v>0</v>
      </c>
      <c r="AF18" s="87">
        <v>61</v>
      </c>
      <c r="AG18" s="87">
        <v>26</v>
      </c>
      <c r="AH18" s="87">
        <v>68</v>
      </c>
      <c r="AI18" s="87">
        <v>91</v>
      </c>
      <c r="AJ18" s="87">
        <v>34</v>
      </c>
      <c r="AK18" s="87">
        <v>9</v>
      </c>
      <c r="AL18" s="87">
        <v>34</v>
      </c>
      <c r="AM18" s="87">
        <v>21</v>
      </c>
      <c r="AN18" s="87">
        <v>14</v>
      </c>
      <c r="AO18" s="87">
        <v>11</v>
      </c>
      <c r="AP18" s="87">
        <v>49</v>
      </c>
      <c r="AQ18" s="87">
        <v>24</v>
      </c>
      <c r="AR18" s="87">
        <v>74</v>
      </c>
      <c r="AS18" s="87">
        <v>183</v>
      </c>
      <c r="AT18" s="87">
        <v>269</v>
      </c>
      <c r="AU18" s="87">
        <v>120</v>
      </c>
      <c r="AV18" s="87">
        <v>84</v>
      </c>
      <c r="AW18" s="87">
        <v>165</v>
      </c>
      <c r="AX18" s="87">
        <v>289</v>
      </c>
      <c r="AY18" s="87">
        <v>314</v>
      </c>
      <c r="AZ18" s="87">
        <v>13000</v>
      </c>
      <c r="BA18" s="87">
        <v>1154</v>
      </c>
      <c r="BB18" s="87">
        <v>3557</v>
      </c>
      <c r="BC18" s="87">
        <v>5427</v>
      </c>
      <c r="BD18" s="87">
        <v>3778</v>
      </c>
      <c r="BE18" s="87">
        <v>994</v>
      </c>
      <c r="BF18" s="87">
        <v>1740</v>
      </c>
      <c r="BG18" s="87">
        <v>2526</v>
      </c>
      <c r="BH18" s="87">
        <v>2378</v>
      </c>
      <c r="BI18" s="87">
        <v>2278</v>
      </c>
      <c r="BJ18" s="87">
        <v>4664</v>
      </c>
      <c r="BK18" s="87">
        <v>928</v>
      </c>
      <c r="BL18" s="87">
        <v>1784</v>
      </c>
      <c r="BM18" s="87">
        <v>3049</v>
      </c>
      <c r="BN18" s="87">
        <v>2719</v>
      </c>
      <c r="BO18" s="87">
        <v>1476</v>
      </c>
      <c r="BP18" s="87">
        <v>2162</v>
      </c>
      <c r="BQ18" s="87">
        <v>1772</v>
      </c>
      <c r="BR18" s="87">
        <v>1655</v>
      </c>
      <c r="BS18" s="87">
        <v>1065</v>
      </c>
      <c r="BT18" s="87">
        <v>1495</v>
      </c>
      <c r="BU18" s="87">
        <v>1535</v>
      </c>
      <c r="BV18" s="87">
        <v>2098</v>
      </c>
      <c r="BW18" s="87">
        <v>1970</v>
      </c>
      <c r="BX18" s="87">
        <v>1255</v>
      </c>
    </row>
    <row r="19" spans="1:76" s="91" customFormat="1" ht="16.5" customHeight="1" x14ac:dyDescent="0.45">
      <c r="A19" s="50" t="s">
        <v>429</v>
      </c>
      <c r="B19" s="355">
        <v>0</v>
      </c>
      <c r="C19" s="355">
        <v>0</v>
      </c>
      <c r="D19" s="355">
        <v>0</v>
      </c>
      <c r="E19" s="355">
        <v>0</v>
      </c>
      <c r="F19" s="355">
        <v>0</v>
      </c>
      <c r="G19" s="87">
        <v>72</v>
      </c>
      <c r="H19" s="87">
        <v>56</v>
      </c>
      <c r="I19" s="87">
        <v>105</v>
      </c>
      <c r="J19" s="87">
        <v>48</v>
      </c>
      <c r="K19" s="87">
        <v>14</v>
      </c>
      <c r="L19" s="87">
        <v>3</v>
      </c>
      <c r="M19" s="87">
        <v>2</v>
      </c>
      <c r="N19" s="87">
        <v>4</v>
      </c>
      <c r="O19" s="87">
        <v>9</v>
      </c>
      <c r="P19" s="87">
        <v>2</v>
      </c>
      <c r="Q19" s="87">
        <v>21</v>
      </c>
      <c r="R19" s="87">
        <v>22</v>
      </c>
      <c r="S19" s="87">
        <v>108</v>
      </c>
      <c r="T19" s="87">
        <v>25</v>
      </c>
      <c r="U19" s="87">
        <v>4</v>
      </c>
      <c r="V19" s="87">
        <v>96</v>
      </c>
      <c r="W19" s="87">
        <v>80</v>
      </c>
      <c r="X19" s="87">
        <v>216</v>
      </c>
      <c r="Y19" s="87">
        <v>83</v>
      </c>
      <c r="Z19" s="87">
        <v>19</v>
      </c>
      <c r="AA19" s="87">
        <v>0</v>
      </c>
      <c r="AB19" s="87">
        <v>0</v>
      </c>
      <c r="AC19" s="87">
        <v>0</v>
      </c>
      <c r="AD19" s="87">
        <v>0</v>
      </c>
      <c r="AE19" s="87">
        <v>0</v>
      </c>
      <c r="AF19" s="87">
        <v>92</v>
      </c>
      <c r="AG19" s="87">
        <v>63</v>
      </c>
      <c r="AH19" s="87">
        <v>64</v>
      </c>
      <c r="AI19" s="87">
        <v>20</v>
      </c>
      <c r="AJ19" s="87">
        <v>9</v>
      </c>
      <c r="AK19" s="87">
        <v>7</v>
      </c>
      <c r="AL19" s="87">
        <v>5</v>
      </c>
      <c r="AM19" s="87">
        <v>3</v>
      </c>
      <c r="AN19" s="87">
        <v>5</v>
      </c>
      <c r="AO19" s="87">
        <v>2</v>
      </c>
      <c r="AP19" s="87">
        <v>63</v>
      </c>
      <c r="AQ19" s="87">
        <v>48</v>
      </c>
      <c r="AR19" s="87">
        <v>100</v>
      </c>
      <c r="AS19" s="87">
        <v>12</v>
      </c>
      <c r="AT19" s="87">
        <v>5</v>
      </c>
      <c r="AU19" s="87">
        <v>163</v>
      </c>
      <c r="AV19" s="87">
        <v>115</v>
      </c>
      <c r="AW19" s="87">
        <v>168</v>
      </c>
      <c r="AX19" s="87">
        <v>36</v>
      </c>
      <c r="AY19" s="87">
        <v>16</v>
      </c>
      <c r="AZ19" s="87">
        <v>198</v>
      </c>
      <c r="BA19" s="87">
        <v>103</v>
      </c>
      <c r="BB19" s="87">
        <v>37</v>
      </c>
      <c r="BC19" s="87">
        <v>11</v>
      </c>
      <c r="BD19" s="87">
        <v>0</v>
      </c>
      <c r="BE19" s="87">
        <v>783</v>
      </c>
      <c r="BF19" s="87">
        <v>883</v>
      </c>
      <c r="BG19" s="87">
        <v>1630</v>
      </c>
      <c r="BH19" s="87">
        <v>2480</v>
      </c>
      <c r="BI19" s="87">
        <v>1501</v>
      </c>
      <c r="BJ19" s="87">
        <v>388</v>
      </c>
      <c r="BK19" s="87">
        <v>425</v>
      </c>
      <c r="BL19" s="87">
        <v>1209</v>
      </c>
      <c r="BM19" s="87">
        <v>1837</v>
      </c>
      <c r="BN19" s="87">
        <v>716</v>
      </c>
      <c r="BO19" s="87">
        <v>333</v>
      </c>
      <c r="BP19" s="87">
        <v>468</v>
      </c>
      <c r="BQ19" s="87">
        <v>1076</v>
      </c>
      <c r="BR19" s="87">
        <v>2128</v>
      </c>
      <c r="BS19" s="87">
        <v>796</v>
      </c>
      <c r="BT19" s="87">
        <v>591</v>
      </c>
      <c r="BU19" s="87">
        <v>693</v>
      </c>
      <c r="BV19" s="87">
        <v>1289</v>
      </c>
      <c r="BW19" s="87">
        <v>2271</v>
      </c>
      <c r="BX19" s="87">
        <v>1188</v>
      </c>
    </row>
    <row r="20" spans="1:76" s="91" customFormat="1" ht="16.5" customHeight="1" x14ac:dyDescent="0.45">
      <c r="A20" s="50" t="s">
        <v>430</v>
      </c>
      <c r="B20" s="355">
        <v>4</v>
      </c>
      <c r="C20" s="355">
        <v>5</v>
      </c>
      <c r="D20" s="355">
        <v>7</v>
      </c>
      <c r="E20" s="355">
        <v>8</v>
      </c>
      <c r="F20" s="355">
        <v>7</v>
      </c>
      <c r="G20" s="87">
        <v>44</v>
      </c>
      <c r="H20" s="87">
        <v>54</v>
      </c>
      <c r="I20" s="87">
        <v>80</v>
      </c>
      <c r="J20" s="87">
        <v>156</v>
      </c>
      <c r="K20" s="87">
        <v>200</v>
      </c>
      <c r="L20" s="87">
        <v>34</v>
      </c>
      <c r="M20" s="87">
        <v>47</v>
      </c>
      <c r="N20" s="87">
        <v>48</v>
      </c>
      <c r="O20" s="87">
        <v>66</v>
      </c>
      <c r="P20" s="87">
        <v>48</v>
      </c>
      <c r="Q20" s="87">
        <v>33</v>
      </c>
      <c r="R20" s="87">
        <v>39</v>
      </c>
      <c r="S20" s="87">
        <v>47</v>
      </c>
      <c r="T20" s="87">
        <v>68</v>
      </c>
      <c r="U20" s="87">
        <v>76</v>
      </c>
      <c r="V20" s="87">
        <v>115</v>
      </c>
      <c r="W20" s="87">
        <v>145</v>
      </c>
      <c r="X20" s="87">
        <v>183</v>
      </c>
      <c r="Y20" s="87">
        <v>298</v>
      </c>
      <c r="Z20" s="87">
        <v>331</v>
      </c>
      <c r="AA20" s="87">
        <v>0</v>
      </c>
      <c r="AB20" s="87">
        <v>0</v>
      </c>
      <c r="AC20" s="87">
        <v>1</v>
      </c>
      <c r="AD20" s="87">
        <v>0</v>
      </c>
      <c r="AE20" s="87">
        <v>0</v>
      </c>
      <c r="AF20" s="87">
        <v>3</v>
      </c>
      <c r="AG20" s="87">
        <v>4</v>
      </c>
      <c r="AH20" s="87">
        <v>5</v>
      </c>
      <c r="AI20" s="87">
        <v>10</v>
      </c>
      <c r="AJ20" s="87">
        <v>12</v>
      </c>
      <c r="AK20" s="87">
        <v>2</v>
      </c>
      <c r="AL20" s="87">
        <v>3</v>
      </c>
      <c r="AM20" s="87">
        <v>3</v>
      </c>
      <c r="AN20" s="87">
        <v>4</v>
      </c>
      <c r="AO20" s="87">
        <v>2</v>
      </c>
      <c r="AP20" s="87">
        <v>3</v>
      </c>
      <c r="AQ20" s="87">
        <v>3</v>
      </c>
      <c r="AR20" s="87">
        <v>3</v>
      </c>
      <c r="AS20" s="87">
        <v>4</v>
      </c>
      <c r="AT20" s="87">
        <v>4</v>
      </c>
      <c r="AU20" s="87">
        <v>8</v>
      </c>
      <c r="AV20" s="87">
        <v>10</v>
      </c>
      <c r="AW20" s="87">
        <v>12</v>
      </c>
      <c r="AX20" s="87">
        <v>18</v>
      </c>
      <c r="AY20" s="87">
        <v>19</v>
      </c>
      <c r="AZ20" s="87">
        <v>17963</v>
      </c>
      <c r="BA20" s="87">
        <v>16611</v>
      </c>
      <c r="BB20" s="87">
        <v>9785</v>
      </c>
      <c r="BC20" s="87">
        <v>18596</v>
      </c>
      <c r="BD20" s="87">
        <v>18390</v>
      </c>
      <c r="BE20" s="87">
        <v>13237</v>
      </c>
      <c r="BF20" s="87">
        <v>14363</v>
      </c>
      <c r="BG20" s="87">
        <v>15263</v>
      </c>
      <c r="BH20" s="87">
        <v>15790</v>
      </c>
      <c r="BI20" s="87">
        <v>17228</v>
      </c>
      <c r="BJ20" s="87">
        <v>16305</v>
      </c>
      <c r="BK20" s="87">
        <v>16887</v>
      </c>
      <c r="BL20" s="87">
        <v>17867</v>
      </c>
      <c r="BM20" s="87">
        <v>18468</v>
      </c>
      <c r="BN20" s="87">
        <v>20650</v>
      </c>
      <c r="BO20" s="87">
        <v>11635</v>
      </c>
      <c r="BP20" s="87">
        <v>13282</v>
      </c>
      <c r="BQ20" s="87">
        <v>15216</v>
      </c>
      <c r="BR20" s="87">
        <v>16147</v>
      </c>
      <c r="BS20" s="87">
        <v>17271</v>
      </c>
      <c r="BT20" s="87">
        <v>13591</v>
      </c>
      <c r="BU20" s="87">
        <v>14829</v>
      </c>
      <c r="BV20" s="87">
        <v>15496</v>
      </c>
      <c r="BW20" s="87">
        <v>16468</v>
      </c>
      <c r="BX20" s="87">
        <v>17689</v>
      </c>
    </row>
    <row r="21" spans="1:76" s="91" customFormat="1" ht="16.5" customHeight="1" x14ac:dyDescent="0.45">
      <c r="A21" s="130" t="s">
        <v>44</v>
      </c>
      <c r="B21" s="355">
        <v>7</v>
      </c>
      <c r="C21" s="355">
        <v>9</v>
      </c>
      <c r="D21" s="355">
        <v>8</v>
      </c>
      <c r="E21" s="355">
        <v>10</v>
      </c>
      <c r="F21" s="355">
        <v>10</v>
      </c>
      <c r="G21" s="87">
        <v>247</v>
      </c>
      <c r="H21" s="87">
        <v>282</v>
      </c>
      <c r="I21" s="87">
        <v>316</v>
      </c>
      <c r="J21" s="87">
        <v>336</v>
      </c>
      <c r="K21" s="87">
        <v>351</v>
      </c>
      <c r="L21" s="87">
        <v>45</v>
      </c>
      <c r="M21" s="87">
        <v>54</v>
      </c>
      <c r="N21" s="87">
        <v>60</v>
      </c>
      <c r="O21" s="87">
        <v>62</v>
      </c>
      <c r="P21" s="87">
        <v>64</v>
      </c>
      <c r="Q21" s="87">
        <v>119</v>
      </c>
      <c r="R21" s="87">
        <v>151</v>
      </c>
      <c r="S21" s="87">
        <v>165</v>
      </c>
      <c r="T21" s="87">
        <v>192</v>
      </c>
      <c r="U21" s="87">
        <v>169</v>
      </c>
      <c r="V21" s="87">
        <v>417</v>
      </c>
      <c r="W21" s="87">
        <v>496</v>
      </c>
      <c r="X21" s="87">
        <v>550</v>
      </c>
      <c r="Y21" s="87">
        <v>600</v>
      </c>
      <c r="Z21" s="87">
        <v>593</v>
      </c>
      <c r="AA21" s="87">
        <v>1</v>
      </c>
      <c r="AB21" s="87">
        <v>1</v>
      </c>
      <c r="AC21" s="87">
        <v>1</v>
      </c>
      <c r="AD21" s="87">
        <v>1</v>
      </c>
      <c r="AE21" s="87">
        <v>1</v>
      </c>
      <c r="AF21" s="87">
        <v>34</v>
      </c>
      <c r="AG21" s="87">
        <v>36</v>
      </c>
      <c r="AH21" s="87">
        <v>39</v>
      </c>
      <c r="AI21" s="87">
        <v>43</v>
      </c>
      <c r="AJ21" s="87">
        <v>44</v>
      </c>
      <c r="AK21" s="87">
        <v>5</v>
      </c>
      <c r="AL21" s="87">
        <v>6</v>
      </c>
      <c r="AM21" s="87">
        <v>7</v>
      </c>
      <c r="AN21" s="87">
        <v>7</v>
      </c>
      <c r="AO21" s="87">
        <v>7</v>
      </c>
      <c r="AP21" s="87">
        <v>19</v>
      </c>
      <c r="AQ21" s="87">
        <v>22</v>
      </c>
      <c r="AR21" s="87">
        <v>21</v>
      </c>
      <c r="AS21" s="87">
        <v>25</v>
      </c>
      <c r="AT21" s="87">
        <v>20</v>
      </c>
      <c r="AU21" s="87">
        <v>59</v>
      </c>
      <c r="AV21" s="87">
        <v>65</v>
      </c>
      <c r="AW21" s="87">
        <v>68</v>
      </c>
      <c r="AX21" s="87">
        <v>75</v>
      </c>
      <c r="AY21" s="87">
        <v>72</v>
      </c>
      <c r="AZ21" s="87">
        <v>9043</v>
      </c>
      <c r="BA21" s="87">
        <v>10797</v>
      </c>
      <c r="BB21" s="87">
        <v>9367</v>
      </c>
      <c r="BC21" s="87">
        <v>9712</v>
      </c>
      <c r="BD21" s="87">
        <v>10734</v>
      </c>
      <c r="BE21" s="87">
        <v>7207</v>
      </c>
      <c r="BF21" s="87">
        <v>7912</v>
      </c>
      <c r="BG21" s="87">
        <v>8026</v>
      </c>
      <c r="BH21" s="87">
        <v>7879</v>
      </c>
      <c r="BI21" s="87">
        <v>7981</v>
      </c>
      <c r="BJ21" s="87">
        <v>8122</v>
      </c>
      <c r="BK21" s="87">
        <v>8480</v>
      </c>
      <c r="BL21" s="87">
        <v>8912</v>
      </c>
      <c r="BM21" s="87">
        <v>9170</v>
      </c>
      <c r="BN21" s="87">
        <v>8984</v>
      </c>
      <c r="BO21" s="87">
        <v>6346</v>
      </c>
      <c r="BP21" s="87">
        <v>6807</v>
      </c>
      <c r="BQ21" s="87">
        <v>7753</v>
      </c>
      <c r="BR21" s="87">
        <v>7674</v>
      </c>
      <c r="BS21" s="87">
        <v>8250</v>
      </c>
      <c r="BT21" s="87">
        <v>7044</v>
      </c>
      <c r="BU21" s="87">
        <v>7629</v>
      </c>
      <c r="BV21" s="87">
        <v>8046</v>
      </c>
      <c r="BW21" s="87">
        <v>7951</v>
      </c>
      <c r="BX21" s="87">
        <v>8190</v>
      </c>
    </row>
    <row r="22" spans="1:76" s="91" customFormat="1" ht="16.5" customHeight="1" x14ac:dyDescent="0.45">
      <c r="A22" s="50" t="s">
        <v>431</v>
      </c>
      <c r="B22" s="355">
        <v>7</v>
      </c>
      <c r="C22" s="355">
        <v>5</v>
      </c>
      <c r="D22" s="355">
        <v>5</v>
      </c>
      <c r="E22" s="355">
        <v>3</v>
      </c>
      <c r="F22" s="355">
        <v>2</v>
      </c>
      <c r="G22" s="87">
        <v>39</v>
      </c>
      <c r="H22" s="87">
        <v>32</v>
      </c>
      <c r="I22" s="87">
        <v>54</v>
      </c>
      <c r="J22" s="87">
        <v>50</v>
      </c>
      <c r="K22" s="87">
        <v>49</v>
      </c>
      <c r="L22" s="87">
        <v>13</v>
      </c>
      <c r="M22" s="87">
        <v>13</v>
      </c>
      <c r="N22" s="87">
        <v>21</v>
      </c>
      <c r="O22" s="87">
        <v>33</v>
      </c>
      <c r="P22" s="87">
        <v>38</v>
      </c>
      <c r="Q22" s="87">
        <v>37</v>
      </c>
      <c r="R22" s="87">
        <v>49</v>
      </c>
      <c r="S22" s="87">
        <v>108</v>
      </c>
      <c r="T22" s="87">
        <v>79</v>
      </c>
      <c r="U22" s="87">
        <v>70</v>
      </c>
      <c r="V22" s="87">
        <v>96</v>
      </c>
      <c r="W22" s="87">
        <v>100</v>
      </c>
      <c r="X22" s="87">
        <v>189</v>
      </c>
      <c r="Y22" s="87">
        <v>166</v>
      </c>
      <c r="Z22" s="87">
        <v>159</v>
      </c>
      <c r="AA22" s="87">
        <v>2</v>
      </c>
      <c r="AB22" s="87">
        <v>1</v>
      </c>
      <c r="AC22" s="87">
        <v>1</v>
      </c>
      <c r="AD22" s="87">
        <v>0</v>
      </c>
      <c r="AE22" s="87">
        <v>0</v>
      </c>
      <c r="AF22" s="87">
        <v>12</v>
      </c>
      <c r="AG22" s="87">
        <v>9</v>
      </c>
      <c r="AH22" s="87">
        <v>10</v>
      </c>
      <c r="AI22" s="87">
        <v>4</v>
      </c>
      <c r="AJ22" s="87">
        <v>6</v>
      </c>
      <c r="AK22" s="87">
        <v>4</v>
      </c>
      <c r="AL22" s="87">
        <v>3</v>
      </c>
      <c r="AM22" s="87">
        <v>4</v>
      </c>
      <c r="AN22" s="87">
        <v>5</v>
      </c>
      <c r="AO22" s="87">
        <v>6</v>
      </c>
      <c r="AP22" s="87">
        <v>9</v>
      </c>
      <c r="AQ22" s="87">
        <v>13</v>
      </c>
      <c r="AR22" s="87">
        <v>15</v>
      </c>
      <c r="AS22" s="87">
        <v>17</v>
      </c>
      <c r="AT22" s="87">
        <v>9</v>
      </c>
      <c r="AU22" s="87">
        <v>27</v>
      </c>
      <c r="AV22" s="87">
        <v>25</v>
      </c>
      <c r="AW22" s="87">
        <v>30</v>
      </c>
      <c r="AX22" s="87">
        <v>26</v>
      </c>
      <c r="AY22" s="87">
        <v>21</v>
      </c>
      <c r="AZ22" s="87">
        <v>2943</v>
      </c>
      <c r="BA22" s="87">
        <v>3477</v>
      </c>
      <c r="BB22" s="87">
        <v>6335</v>
      </c>
      <c r="BC22" s="87">
        <v>9862</v>
      </c>
      <c r="BD22" s="87">
        <v>10282</v>
      </c>
      <c r="BE22" s="87">
        <v>3303</v>
      </c>
      <c r="BF22" s="87">
        <v>3637</v>
      </c>
      <c r="BG22" s="87">
        <v>5279</v>
      </c>
      <c r="BH22" s="87">
        <v>12841</v>
      </c>
      <c r="BI22" s="87">
        <v>8922</v>
      </c>
      <c r="BJ22" s="87">
        <v>3352</v>
      </c>
      <c r="BK22" s="87">
        <v>5181</v>
      </c>
      <c r="BL22" s="87">
        <v>5529</v>
      </c>
      <c r="BM22" s="87">
        <v>6705</v>
      </c>
      <c r="BN22" s="87">
        <v>6577</v>
      </c>
      <c r="BO22" s="87">
        <v>4116</v>
      </c>
      <c r="BP22" s="87">
        <v>3896</v>
      </c>
      <c r="BQ22" s="87">
        <v>7122</v>
      </c>
      <c r="BR22" s="87">
        <v>4669</v>
      </c>
      <c r="BS22" s="87">
        <v>7438</v>
      </c>
      <c r="BT22" s="87">
        <v>3547</v>
      </c>
      <c r="BU22" s="87">
        <v>3913</v>
      </c>
      <c r="BV22" s="87">
        <v>6267</v>
      </c>
      <c r="BW22" s="87">
        <v>6335</v>
      </c>
      <c r="BX22" s="87">
        <v>7620</v>
      </c>
    </row>
    <row r="23" spans="1:76" s="91" customFormat="1" ht="16.5" customHeight="1" x14ac:dyDescent="0.45">
      <c r="A23" s="130" t="s">
        <v>46</v>
      </c>
      <c r="B23" s="355">
        <v>307</v>
      </c>
      <c r="C23" s="355">
        <v>286</v>
      </c>
      <c r="D23" s="355">
        <v>238</v>
      </c>
      <c r="E23" s="355">
        <v>581</v>
      </c>
      <c r="F23" s="355">
        <v>378</v>
      </c>
      <c r="G23" s="87">
        <v>8137</v>
      </c>
      <c r="H23" s="87">
        <v>1040</v>
      </c>
      <c r="I23" s="87">
        <v>895</v>
      </c>
      <c r="J23" s="87">
        <v>967</v>
      </c>
      <c r="K23" s="87">
        <v>818</v>
      </c>
      <c r="L23" s="87">
        <v>1027</v>
      </c>
      <c r="M23" s="87">
        <v>727</v>
      </c>
      <c r="N23" s="87">
        <v>410</v>
      </c>
      <c r="O23" s="87">
        <v>663</v>
      </c>
      <c r="P23" s="87">
        <v>594</v>
      </c>
      <c r="Q23" s="87">
        <v>3545</v>
      </c>
      <c r="R23" s="87">
        <v>3659</v>
      </c>
      <c r="S23" s="87">
        <v>1576</v>
      </c>
      <c r="T23" s="87">
        <v>2023</v>
      </c>
      <c r="U23" s="87">
        <v>1663</v>
      </c>
      <c r="V23" s="87">
        <v>13015</v>
      </c>
      <c r="W23" s="87">
        <v>5712</v>
      </c>
      <c r="X23" s="87">
        <v>3119</v>
      </c>
      <c r="Y23" s="87">
        <v>4233</v>
      </c>
      <c r="Z23" s="87">
        <v>3453</v>
      </c>
      <c r="AA23" s="87">
        <v>6</v>
      </c>
      <c r="AB23" s="87">
        <v>6</v>
      </c>
      <c r="AC23" s="87">
        <v>5</v>
      </c>
      <c r="AD23" s="87">
        <v>6</v>
      </c>
      <c r="AE23" s="87">
        <v>6</v>
      </c>
      <c r="AF23" s="87">
        <v>71</v>
      </c>
      <c r="AG23" s="87">
        <v>72</v>
      </c>
      <c r="AH23" s="87">
        <v>68</v>
      </c>
      <c r="AI23" s="87">
        <v>85</v>
      </c>
      <c r="AJ23" s="87">
        <v>74</v>
      </c>
      <c r="AK23" s="87">
        <v>27</v>
      </c>
      <c r="AL23" s="87">
        <v>30</v>
      </c>
      <c r="AM23" s="87">
        <v>44</v>
      </c>
      <c r="AN23" s="87">
        <v>39</v>
      </c>
      <c r="AO23" s="87">
        <v>43</v>
      </c>
      <c r="AP23" s="87">
        <v>296</v>
      </c>
      <c r="AQ23" s="87">
        <v>168</v>
      </c>
      <c r="AR23" s="87">
        <v>101</v>
      </c>
      <c r="AS23" s="87">
        <v>111</v>
      </c>
      <c r="AT23" s="87">
        <v>99</v>
      </c>
      <c r="AU23" s="87">
        <v>400</v>
      </c>
      <c r="AV23" s="87">
        <v>275</v>
      </c>
      <c r="AW23" s="87">
        <v>219</v>
      </c>
      <c r="AX23" s="87">
        <v>241</v>
      </c>
      <c r="AY23" s="87">
        <v>222</v>
      </c>
      <c r="AZ23" s="87">
        <v>49872</v>
      </c>
      <c r="BA23" s="87">
        <v>46313</v>
      </c>
      <c r="BB23" s="87">
        <v>45134</v>
      </c>
      <c r="BC23" s="87">
        <v>90080</v>
      </c>
      <c r="BD23" s="87">
        <v>65854</v>
      </c>
      <c r="BE23" s="87">
        <v>115016</v>
      </c>
      <c r="BF23" s="87">
        <v>14434</v>
      </c>
      <c r="BG23" s="87">
        <v>13121</v>
      </c>
      <c r="BH23" s="87">
        <v>11408</v>
      </c>
      <c r="BI23" s="87">
        <v>11018</v>
      </c>
      <c r="BJ23" s="87">
        <v>38117</v>
      </c>
      <c r="BK23" s="87">
        <v>24532</v>
      </c>
      <c r="BL23" s="87">
        <v>9287</v>
      </c>
      <c r="BM23" s="87">
        <v>16902</v>
      </c>
      <c r="BN23" s="87">
        <v>13961</v>
      </c>
      <c r="BO23" s="87">
        <v>11976</v>
      </c>
      <c r="BP23" s="87">
        <v>21846</v>
      </c>
      <c r="BQ23" s="87">
        <v>15576</v>
      </c>
      <c r="BR23" s="87">
        <v>18258</v>
      </c>
      <c r="BS23" s="87">
        <v>16735</v>
      </c>
      <c r="BT23" s="87">
        <v>32552</v>
      </c>
      <c r="BU23" s="87">
        <v>20743</v>
      </c>
      <c r="BV23" s="87">
        <v>14253</v>
      </c>
      <c r="BW23" s="87">
        <v>17549</v>
      </c>
      <c r="BX23" s="87">
        <v>15562</v>
      </c>
    </row>
    <row r="24" spans="1:76" s="273" customFormat="1" ht="16.5" customHeight="1" x14ac:dyDescent="0.45">
      <c r="A24" s="130" t="s">
        <v>658</v>
      </c>
      <c r="B24" s="355">
        <v>0</v>
      </c>
      <c r="C24" s="355">
        <v>0</v>
      </c>
      <c r="D24" s="355">
        <v>106</v>
      </c>
      <c r="E24" s="355">
        <v>127</v>
      </c>
      <c r="F24" s="355">
        <v>86</v>
      </c>
      <c r="G24" s="87">
        <v>0</v>
      </c>
      <c r="H24" s="87">
        <v>0</v>
      </c>
      <c r="I24" s="87">
        <v>242</v>
      </c>
      <c r="J24" s="87">
        <v>345</v>
      </c>
      <c r="K24" s="87">
        <v>358</v>
      </c>
      <c r="L24" s="87">
        <v>0</v>
      </c>
      <c r="M24" s="87">
        <v>0</v>
      </c>
      <c r="N24" s="87">
        <v>729</v>
      </c>
      <c r="O24" s="87">
        <v>1085</v>
      </c>
      <c r="P24" s="87">
        <v>780</v>
      </c>
      <c r="Q24" s="87">
        <v>0</v>
      </c>
      <c r="R24" s="87">
        <v>0</v>
      </c>
      <c r="S24" s="87">
        <v>3345</v>
      </c>
      <c r="T24" s="87">
        <v>4557</v>
      </c>
      <c r="U24" s="87">
        <v>3155</v>
      </c>
      <c r="V24" s="87">
        <v>0</v>
      </c>
      <c r="W24" s="87">
        <v>0</v>
      </c>
      <c r="X24" s="87">
        <v>4422</v>
      </c>
      <c r="Y24" s="87">
        <v>6114</v>
      </c>
      <c r="Z24" s="87">
        <v>4379</v>
      </c>
      <c r="AA24" s="87">
        <v>0</v>
      </c>
      <c r="AB24" s="87">
        <v>0</v>
      </c>
      <c r="AC24" s="87">
        <v>2</v>
      </c>
      <c r="AD24" s="87">
        <v>3</v>
      </c>
      <c r="AE24" s="87">
        <v>2</v>
      </c>
      <c r="AF24" s="87">
        <v>0</v>
      </c>
      <c r="AG24" s="87">
        <v>0</v>
      </c>
      <c r="AH24" s="87">
        <v>17</v>
      </c>
      <c r="AI24" s="87">
        <v>18</v>
      </c>
      <c r="AJ24" s="87">
        <v>17</v>
      </c>
      <c r="AK24" s="87">
        <v>0</v>
      </c>
      <c r="AL24" s="87">
        <v>0</v>
      </c>
      <c r="AM24" s="87">
        <v>13</v>
      </c>
      <c r="AN24" s="87">
        <v>16</v>
      </c>
      <c r="AO24" s="87">
        <v>14</v>
      </c>
      <c r="AP24" s="87">
        <v>0</v>
      </c>
      <c r="AQ24" s="87">
        <v>0</v>
      </c>
      <c r="AR24" s="87">
        <v>98</v>
      </c>
      <c r="AS24" s="87">
        <v>115</v>
      </c>
      <c r="AT24" s="87">
        <v>92</v>
      </c>
      <c r="AU24" s="87">
        <v>0</v>
      </c>
      <c r="AV24" s="87">
        <v>0</v>
      </c>
      <c r="AW24" s="87">
        <v>130</v>
      </c>
      <c r="AX24" s="87">
        <v>152</v>
      </c>
      <c r="AY24" s="87">
        <v>125</v>
      </c>
      <c r="AZ24" s="87">
        <v>0</v>
      </c>
      <c r="BA24" s="87">
        <v>0</v>
      </c>
      <c r="BB24" s="87">
        <v>45449</v>
      </c>
      <c r="BC24" s="87">
        <v>46229</v>
      </c>
      <c r="BD24" s="87">
        <v>36897</v>
      </c>
      <c r="BE24" s="87">
        <v>0</v>
      </c>
      <c r="BF24" s="87">
        <v>0</v>
      </c>
      <c r="BG24" s="87">
        <v>14398</v>
      </c>
      <c r="BH24" s="87">
        <v>19661</v>
      </c>
      <c r="BI24" s="87">
        <v>21491</v>
      </c>
      <c r="BJ24" s="87">
        <v>0</v>
      </c>
      <c r="BK24" s="87">
        <v>0</v>
      </c>
      <c r="BL24" s="87">
        <v>57094</v>
      </c>
      <c r="BM24" s="87">
        <v>65868</v>
      </c>
      <c r="BN24" s="87">
        <v>56293</v>
      </c>
      <c r="BO24" s="87">
        <v>0</v>
      </c>
      <c r="BP24" s="87">
        <v>0</v>
      </c>
      <c r="BQ24" s="87">
        <v>34106</v>
      </c>
      <c r="BR24" s="87">
        <v>39599</v>
      </c>
      <c r="BS24" s="87">
        <v>34143</v>
      </c>
      <c r="BT24" s="87">
        <v>0</v>
      </c>
      <c r="BU24" s="87">
        <v>0</v>
      </c>
      <c r="BV24" s="87">
        <v>34022</v>
      </c>
      <c r="BW24" s="87">
        <v>40264</v>
      </c>
      <c r="BX24" s="87">
        <v>34963</v>
      </c>
    </row>
    <row r="25" spans="1:76" s="91" customFormat="1" ht="16.5" customHeight="1" x14ac:dyDescent="0.45">
      <c r="A25" s="85" t="s">
        <v>159</v>
      </c>
      <c r="B25" s="86">
        <v>657</v>
      </c>
      <c r="C25" s="86">
        <v>658</v>
      </c>
      <c r="D25" s="86">
        <v>745</v>
      </c>
      <c r="E25" s="86">
        <v>1154</v>
      </c>
      <c r="F25" s="86">
        <v>830</v>
      </c>
      <c r="G25" s="88">
        <v>14520</v>
      </c>
      <c r="H25" s="88">
        <v>8729</v>
      </c>
      <c r="I25" s="88">
        <v>9129</v>
      </c>
      <c r="J25" s="88">
        <v>11248</v>
      </c>
      <c r="K25" s="88">
        <v>10504</v>
      </c>
      <c r="L25" s="88">
        <v>6993</v>
      </c>
      <c r="M25" s="88">
        <v>7746</v>
      </c>
      <c r="N25" s="88">
        <v>7622</v>
      </c>
      <c r="O25" s="88">
        <v>9575</v>
      </c>
      <c r="P25" s="88">
        <v>7834</v>
      </c>
      <c r="Q25" s="88">
        <v>12506</v>
      </c>
      <c r="R25" s="88">
        <v>13639</v>
      </c>
      <c r="S25" s="88">
        <v>13376</v>
      </c>
      <c r="T25" s="88">
        <v>16825</v>
      </c>
      <c r="U25" s="88">
        <v>13621</v>
      </c>
      <c r="V25" s="88">
        <v>34677</v>
      </c>
      <c r="W25" s="88">
        <v>30773</v>
      </c>
      <c r="X25" s="88">
        <v>30872</v>
      </c>
      <c r="Y25" s="88">
        <v>38802</v>
      </c>
      <c r="Z25" s="88">
        <v>32788</v>
      </c>
      <c r="AA25" s="88">
        <v>13</v>
      </c>
      <c r="AB25" s="88">
        <v>12</v>
      </c>
      <c r="AC25" s="88">
        <v>15</v>
      </c>
      <c r="AD25" s="88">
        <v>17</v>
      </c>
      <c r="AE25" s="88">
        <v>14</v>
      </c>
      <c r="AF25" s="88">
        <v>429</v>
      </c>
      <c r="AG25" s="88">
        <v>380</v>
      </c>
      <c r="AH25" s="88">
        <v>453</v>
      </c>
      <c r="AI25" s="88">
        <v>480</v>
      </c>
      <c r="AJ25" s="88">
        <v>398</v>
      </c>
      <c r="AK25" s="88">
        <v>166</v>
      </c>
      <c r="AL25" s="88">
        <v>217</v>
      </c>
      <c r="AM25" s="88">
        <v>219</v>
      </c>
      <c r="AN25" s="88">
        <v>228</v>
      </c>
      <c r="AO25" s="88">
        <v>217</v>
      </c>
      <c r="AP25" s="88">
        <v>799</v>
      </c>
      <c r="AQ25" s="88">
        <v>555</v>
      </c>
      <c r="AR25" s="88">
        <v>618</v>
      </c>
      <c r="AS25" s="88">
        <v>684</v>
      </c>
      <c r="AT25" s="88">
        <v>690</v>
      </c>
      <c r="AU25" s="88">
        <v>1407</v>
      </c>
      <c r="AV25" s="88">
        <v>1163</v>
      </c>
      <c r="AW25" s="88">
        <v>1305</v>
      </c>
      <c r="AX25" s="88">
        <v>1409</v>
      </c>
      <c r="AY25" s="88">
        <v>1319</v>
      </c>
      <c r="AZ25" s="88">
        <v>50299</v>
      </c>
      <c r="BA25" s="88">
        <v>54722</v>
      </c>
      <c r="BB25" s="88">
        <v>48601</v>
      </c>
      <c r="BC25" s="88">
        <v>68649</v>
      </c>
      <c r="BD25" s="88">
        <v>59572</v>
      </c>
      <c r="BE25" s="88">
        <v>33834</v>
      </c>
      <c r="BF25" s="88">
        <v>22992</v>
      </c>
      <c r="BG25" s="88">
        <v>20163</v>
      </c>
      <c r="BH25" s="88">
        <v>23426</v>
      </c>
      <c r="BI25" s="88">
        <v>26405</v>
      </c>
      <c r="BJ25" s="88">
        <v>42040</v>
      </c>
      <c r="BK25" s="88">
        <v>35758</v>
      </c>
      <c r="BL25" s="88">
        <v>34828</v>
      </c>
      <c r="BM25" s="88">
        <v>41908</v>
      </c>
      <c r="BN25" s="88">
        <v>36096</v>
      </c>
      <c r="BO25" s="88">
        <v>15654</v>
      </c>
      <c r="BP25" s="88">
        <v>24584</v>
      </c>
      <c r="BQ25" s="88">
        <v>21648</v>
      </c>
      <c r="BR25" s="88">
        <v>24596</v>
      </c>
      <c r="BS25" s="88">
        <v>19745</v>
      </c>
      <c r="BT25" s="88">
        <v>24638</v>
      </c>
      <c r="BU25" s="88">
        <v>26457</v>
      </c>
      <c r="BV25" s="88">
        <v>23660</v>
      </c>
      <c r="BW25" s="88">
        <v>27529</v>
      </c>
      <c r="BX25" s="88">
        <v>24866</v>
      </c>
    </row>
    <row r="26" spans="1:76" s="102" customFormat="1" ht="30" customHeight="1" x14ac:dyDescent="0.45">
      <c r="A26" s="202" t="s">
        <v>307</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row>
    <row r="27" spans="1:76" s="102" customFormat="1" ht="16.5" customHeight="1" x14ac:dyDescent="0.45">
      <c r="A27" s="50" t="s">
        <v>41</v>
      </c>
      <c r="B27" s="87">
        <v>12</v>
      </c>
      <c r="C27" s="87">
        <v>19</v>
      </c>
      <c r="D27" s="87">
        <v>14</v>
      </c>
      <c r="E27" s="87">
        <v>18</v>
      </c>
      <c r="F27" s="87">
        <v>22</v>
      </c>
      <c r="G27" s="87">
        <v>216</v>
      </c>
      <c r="H27" s="87">
        <v>410</v>
      </c>
      <c r="I27" s="87">
        <v>252</v>
      </c>
      <c r="J27" s="87">
        <v>273</v>
      </c>
      <c r="K27" s="87">
        <v>215</v>
      </c>
      <c r="L27" s="87">
        <v>367</v>
      </c>
      <c r="M27" s="87">
        <v>572</v>
      </c>
      <c r="N27" s="87">
        <v>383</v>
      </c>
      <c r="O27" s="87">
        <v>522</v>
      </c>
      <c r="P27" s="87">
        <v>530</v>
      </c>
      <c r="Q27" s="87">
        <v>276</v>
      </c>
      <c r="R27" s="87">
        <v>664</v>
      </c>
      <c r="S27" s="87">
        <v>256</v>
      </c>
      <c r="T27" s="87">
        <v>328</v>
      </c>
      <c r="U27" s="87">
        <v>307</v>
      </c>
      <c r="V27" s="87">
        <v>870</v>
      </c>
      <c r="W27" s="87">
        <v>1666</v>
      </c>
      <c r="X27" s="87">
        <v>905</v>
      </c>
      <c r="Y27" s="87">
        <v>1141</v>
      </c>
      <c r="Z27" s="87">
        <v>1074</v>
      </c>
      <c r="AA27" s="87">
        <v>1</v>
      </c>
      <c r="AB27" s="87">
        <v>1</v>
      </c>
      <c r="AC27" s="87">
        <v>1</v>
      </c>
      <c r="AD27" s="87">
        <v>1</v>
      </c>
      <c r="AE27" s="87">
        <v>1</v>
      </c>
      <c r="AF27" s="87">
        <v>10</v>
      </c>
      <c r="AG27" s="87">
        <v>18</v>
      </c>
      <c r="AH27" s="87">
        <v>10</v>
      </c>
      <c r="AI27" s="87">
        <v>8</v>
      </c>
      <c r="AJ27" s="87">
        <v>9</v>
      </c>
      <c r="AK27" s="87">
        <v>18</v>
      </c>
      <c r="AL27" s="87">
        <v>28</v>
      </c>
      <c r="AM27" s="87">
        <v>15</v>
      </c>
      <c r="AN27" s="87">
        <v>21</v>
      </c>
      <c r="AO27" s="87">
        <v>19</v>
      </c>
      <c r="AP27" s="87">
        <v>25</v>
      </c>
      <c r="AQ27" s="87">
        <v>43</v>
      </c>
      <c r="AR27" s="87">
        <v>20</v>
      </c>
      <c r="AS27" s="87">
        <v>20</v>
      </c>
      <c r="AT27" s="87">
        <v>19</v>
      </c>
      <c r="AU27" s="87">
        <v>54</v>
      </c>
      <c r="AV27" s="87">
        <v>90</v>
      </c>
      <c r="AW27" s="87">
        <v>47</v>
      </c>
      <c r="AX27" s="87">
        <v>50</v>
      </c>
      <c r="AY27" s="87">
        <v>49</v>
      </c>
      <c r="AZ27" s="87">
        <v>14959</v>
      </c>
      <c r="BA27" s="87">
        <v>16623</v>
      </c>
      <c r="BB27" s="87">
        <v>17607</v>
      </c>
      <c r="BC27" s="87">
        <v>14094</v>
      </c>
      <c r="BD27" s="87">
        <v>17900</v>
      </c>
      <c r="BE27" s="87">
        <v>22044</v>
      </c>
      <c r="BF27" s="87">
        <v>22780</v>
      </c>
      <c r="BG27" s="87">
        <v>24904</v>
      </c>
      <c r="BH27" s="87">
        <v>34866</v>
      </c>
      <c r="BI27" s="87">
        <v>24453</v>
      </c>
      <c r="BJ27" s="87">
        <v>20327</v>
      </c>
      <c r="BK27" s="87">
        <v>20614</v>
      </c>
      <c r="BL27" s="87">
        <v>24739</v>
      </c>
      <c r="BM27" s="87">
        <v>25457</v>
      </c>
      <c r="BN27" s="87">
        <v>27185</v>
      </c>
      <c r="BO27" s="87">
        <v>11003</v>
      </c>
      <c r="BP27" s="87">
        <v>15467</v>
      </c>
      <c r="BQ27" s="87">
        <v>12549</v>
      </c>
      <c r="BR27" s="87">
        <v>16124</v>
      </c>
      <c r="BS27" s="87">
        <v>15886</v>
      </c>
      <c r="BT27" s="87">
        <v>16206</v>
      </c>
      <c r="BU27" s="87">
        <v>18538</v>
      </c>
      <c r="BV27" s="87">
        <v>19337</v>
      </c>
      <c r="BW27" s="87">
        <v>22837</v>
      </c>
      <c r="BX27" s="87">
        <v>21988</v>
      </c>
    </row>
    <row r="28" spans="1:76" s="102" customFormat="1" ht="16.5" customHeight="1" x14ac:dyDescent="0.45">
      <c r="A28" s="50" t="s">
        <v>421</v>
      </c>
      <c r="B28" s="87">
        <v>8</v>
      </c>
      <c r="C28" s="87">
        <v>9</v>
      </c>
      <c r="D28" s="87">
        <v>4</v>
      </c>
      <c r="E28" s="87">
        <v>6</v>
      </c>
      <c r="F28" s="87">
        <v>6</v>
      </c>
      <c r="G28" s="87">
        <v>71</v>
      </c>
      <c r="H28" s="87">
        <v>113</v>
      </c>
      <c r="I28" s="87">
        <v>87</v>
      </c>
      <c r="J28" s="87">
        <v>138</v>
      </c>
      <c r="K28" s="87">
        <v>145</v>
      </c>
      <c r="L28" s="87">
        <v>18</v>
      </c>
      <c r="M28" s="87">
        <v>29</v>
      </c>
      <c r="N28" s="87">
        <v>36</v>
      </c>
      <c r="O28" s="87">
        <v>72</v>
      </c>
      <c r="P28" s="87">
        <v>105</v>
      </c>
      <c r="Q28" s="87">
        <v>269</v>
      </c>
      <c r="R28" s="87">
        <v>564</v>
      </c>
      <c r="S28" s="87">
        <v>504</v>
      </c>
      <c r="T28" s="87">
        <v>478</v>
      </c>
      <c r="U28" s="87">
        <v>422</v>
      </c>
      <c r="V28" s="87">
        <v>366</v>
      </c>
      <c r="W28" s="87">
        <v>715</v>
      </c>
      <c r="X28" s="87">
        <v>631</v>
      </c>
      <c r="Y28" s="87">
        <v>693</v>
      </c>
      <c r="Z28" s="87">
        <v>677</v>
      </c>
      <c r="AA28" s="87">
        <v>0</v>
      </c>
      <c r="AB28" s="87">
        <v>1</v>
      </c>
      <c r="AC28" s="87">
        <v>0</v>
      </c>
      <c r="AD28" s="87">
        <v>0</v>
      </c>
      <c r="AE28" s="87">
        <v>0</v>
      </c>
      <c r="AF28" s="87">
        <v>3</v>
      </c>
      <c r="AG28" s="87">
        <v>5</v>
      </c>
      <c r="AH28" s="87">
        <v>4</v>
      </c>
      <c r="AI28" s="87">
        <v>6</v>
      </c>
      <c r="AJ28" s="87">
        <v>8</v>
      </c>
      <c r="AK28" s="87">
        <v>2</v>
      </c>
      <c r="AL28" s="87">
        <v>5</v>
      </c>
      <c r="AM28" s="87">
        <v>3</v>
      </c>
      <c r="AN28" s="87">
        <v>5</v>
      </c>
      <c r="AO28" s="87">
        <v>6</v>
      </c>
      <c r="AP28" s="87">
        <v>26</v>
      </c>
      <c r="AQ28" s="87">
        <v>53</v>
      </c>
      <c r="AR28" s="87">
        <v>42</v>
      </c>
      <c r="AS28" s="87">
        <v>42</v>
      </c>
      <c r="AT28" s="87">
        <v>40</v>
      </c>
      <c r="AU28" s="87">
        <v>32</v>
      </c>
      <c r="AV28" s="87">
        <v>63</v>
      </c>
      <c r="AW28" s="87">
        <v>49</v>
      </c>
      <c r="AX28" s="87">
        <v>54</v>
      </c>
      <c r="AY28" s="87">
        <v>54</v>
      </c>
      <c r="AZ28" s="87">
        <v>21332</v>
      </c>
      <c r="BA28" s="87">
        <v>13436</v>
      </c>
      <c r="BB28" s="87">
        <v>13727</v>
      </c>
      <c r="BC28" s="87">
        <v>11968</v>
      </c>
      <c r="BD28" s="87">
        <v>18500</v>
      </c>
      <c r="BE28" s="87">
        <v>27277</v>
      </c>
      <c r="BF28" s="87">
        <v>24810</v>
      </c>
      <c r="BG28" s="87">
        <v>20206</v>
      </c>
      <c r="BH28" s="87">
        <v>23485</v>
      </c>
      <c r="BI28" s="87">
        <v>18789</v>
      </c>
      <c r="BJ28" s="87">
        <v>7691</v>
      </c>
      <c r="BK28" s="87">
        <v>6242</v>
      </c>
      <c r="BL28" s="87">
        <v>12823</v>
      </c>
      <c r="BM28" s="87">
        <v>14763</v>
      </c>
      <c r="BN28" s="87">
        <v>16239</v>
      </c>
      <c r="BO28" s="87">
        <v>10198</v>
      </c>
      <c r="BP28" s="87">
        <v>10671</v>
      </c>
      <c r="BQ28" s="87">
        <v>12057</v>
      </c>
      <c r="BR28" s="87">
        <v>11283</v>
      </c>
      <c r="BS28" s="87">
        <v>10532</v>
      </c>
      <c r="BT28" s="87">
        <v>11533</v>
      </c>
      <c r="BU28" s="87">
        <v>11404</v>
      </c>
      <c r="BV28" s="87">
        <v>12828</v>
      </c>
      <c r="BW28" s="87">
        <v>12940</v>
      </c>
      <c r="BX28" s="87">
        <v>12418</v>
      </c>
    </row>
    <row r="29" spans="1:76" s="102" customFormat="1" ht="16.5" customHeight="1" x14ac:dyDescent="0.45">
      <c r="A29" s="50" t="s">
        <v>422</v>
      </c>
      <c r="B29" s="87">
        <v>12</v>
      </c>
      <c r="C29" s="87">
        <v>16</v>
      </c>
      <c r="D29" s="87">
        <v>18</v>
      </c>
      <c r="E29" s="87">
        <v>16</v>
      </c>
      <c r="F29" s="87">
        <v>9</v>
      </c>
      <c r="G29" s="87">
        <v>7090</v>
      </c>
      <c r="H29" s="87">
        <v>341</v>
      </c>
      <c r="I29" s="87">
        <v>291</v>
      </c>
      <c r="J29" s="87">
        <v>339</v>
      </c>
      <c r="K29" s="87">
        <v>308</v>
      </c>
      <c r="L29" s="87">
        <v>92</v>
      </c>
      <c r="M29" s="87">
        <v>138</v>
      </c>
      <c r="N29" s="87">
        <v>251</v>
      </c>
      <c r="O29" s="87">
        <v>138</v>
      </c>
      <c r="P29" s="87">
        <v>96</v>
      </c>
      <c r="Q29" s="87">
        <v>110</v>
      </c>
      <c r="R29" s="87">
        <v>194</v>
      </c>
      <c r="S29" s="87">
        <v>210</v>
      </c>
      <c r="T29" s="87">
        <v>155</v>
      </c>
      <c r="U29" s="87">
        <v>118</v>
      </c>
      <c r="V29" s="87">
        <v>7304</v>
      </c>
      <c r="W29" s="87">
        <v>690</v>
      </c>
      <c r="X29" s="87">
        <v>770</v>
      </c>
      <c r="Y29" s="87">
        <v>648</v>
      </c>
      <c r="Z29" s="87">
        <v>531</v>
      </c>
      <c r="AA29" s="87">
        <v>1</v>
      </c>
      <c r="AB29" s="87">
        <v>2</v>
      </c>
      <c r="AC29" s="87">
        <v>1</v>
      </c>
      <c r="AD29" s="87">
        <v>1</v>
      </c>
      <c r="AE29" s="87">
        <v>0</v>
      </c>
      <c r="AF29" s="87">
        <v>5</v>
      </c>
      <c r="AG29" s="87">
        <v>12</v>
      </c>
      <c r="AH29" s="87">
        <v>11</v>
      </c>
      <c r="AI29" s="87">
        <v>12</v>
      </c>
      <c r="AJ29" s="87">
        <v>11</v>
      </c>
      <c r="AK29" s="87">
        <v>7</v>
      </c>
      <c r="AL29" s="87">
        <v>10</v>
      </c>
      <c r="AM29" s="87">
        <v>13</v>
      </c>
      <c r="AN29" s="87">
        <v>8</v>
      </c>
      <c r="AO29" s="87">
        <v>6</v>
      </c>
      <c r="AP29" s="87">
        <v>8</v>
      </c>
      <c r="AQ29" s="87">
        <v>17</v>
      </c>
      <c r="AR29" s="87">
        <v>19</v>
      </c>
      <c r="AS29" s="87">
        <v>12</v>
      </c>
      <c r="AT29" s="87">
        <v>9</v>
      </c>
      <c r="AU29" s="87">
        <v>21</v>
      </c>
      <c r="AV29" s="87">
        <v>41</v>
      </c>
      <c r="AW29" s="87">
        <v>43</v>
      </c>
      <c r="AX29" s="87">
        <v>33</v>
      </c>
      <c r="AY29" s="87">
        <v>27</v>
      </c>
      <c r="AZ29" s="87">
        <v>19747</v>
      </c>
      <c r="BA29" s="87">
        <v>9969</v>
      </c>
      <c r="BB29" s="87">
        <v>15141</v>
      </c>
      <c r="BC29" s="87">
        <v>19892</v>
      </c>
      <c r="BD29" s="87">
        <v>20398</v>
      </c>
      <c r="BE29" s="87">
        <v>1326010</v>
      </c>
      <c r="BF29" s="87">
        <v>27676</v>
      </c>
      <c r="BG29" s="87">
        <v>27377</v>
      </c>
      <c r="BH29" s="87">
        <v>28788</v>
      </c>
      <c r="BI29" s="87">
        <v>27133</v>
      </c>
      <c r="BJ29" s="87">
        <v>13767</v>
      </c>
      <c r="BK29" s="87">
        <v>13675</v>
      </c>
      <c r="BL29" s="87">
        <v>19674</v>
      </c>
      <c r="BM29" s="87">
        <v>16528</v>
      </c>
      <c r="BN29" s="87">
        <v>16525</v>
      </c>
      <c r="BO29" s="87">
        <v>13365</v>
      </c>
      <c r="BP29" s="87">
        <v>11621</v>
      </c>
      <c r="BQ29" s="87">
        <v>11137</v>
      </c>
      <c r="BR29" s="87">
        <v>12956</v>
      </c>
      <c r="BS29" s="87">
        <v>13276</v>
      </c>
      <c r="BT29" s="87">
        <v>349909</v>
      </c>
      <c r="BU29" s="87">
        <v>16910</v>
      </c>
      <c r="BV29" s="87">
        <v>17723</v>
      </c>
      <c r="BW29" s="87">
        <v>19695</v>
      </c>
      <c r="BX29" s="87">
        <v>20053</v>
      </c>
    </row>
    <row r="30" spans="1:76" s="102" customFormat="1" ht="16.5" customHeight="1" x14ac:dyDescent="0.45">
      <c r="A30" s="50" t="s">
        <v>423</v>
      </c>
      <c r="B30" s="87">
        <v>1</v>
      </c>
      <c r="C30" s="87">
        <v>1</v>
      </c>
      <c r="D30" s="87">
        <v>1</v>
      </c>
      <c r="E30" s="87">
        <v>1</v>
      </c>
      <c r="F30" s="87">
        <v>1</v>
      </c>
      <c r="G30" s="87">
        <v>0</v>
      </c>
      <c r="H30" s="87">
        <v>0</v>
      </c>
      <c r="I30" s="87">
        <v>0</v>
      </c>
      <c r="J30" s="87">
        <v>9</v>
      </c>
      <c r="K30" s="87">
        <v>26</v>
      </c>
      <c r="L30" s="87">
        <v>31</v>
      </c>
      <c r="M30" s="87">
        <v>50</v>
      </c>
      <c r="N30" s="87">
        <v>55</v>
      </c>
      <c r="O30" s="87">
        <v>50</v>
      </c>
      <c r="P30" s="87">
        <v>60</v>
      </c>
      <c r="Q30" s="87">
        <v>19</v>
      </c>
      <c r="R30" s="87">
        <v>96</v>
      </c>
      <c r="S30" s="87">
        <v>7</v>
      </c>
      <c r="T30" s="87">
        <v>9</v>
      </c>
      <c r="U30" s="87">
        <v>11</v>
      </c>
      <c r="V30" s="87">
        <v>51</v>
      </c>
      <c r="W30" s="87">
        <v>147</v>
      </c>
      <c r="X30" s="87">
        <v>63</v>
      </c>
      <c r="Y30" s="87">
        <v>70</v>
      </c>
      <c r="Z30" s="87">
        <v>97</v>
      </c>
      <c r="AA30" s="87">
        <v>0</v>
      </c>
      <c r="AB30" s="87">
        <v>0</v>
      </c>
      <c r="AC30" s="87">
        <v>0</v>
      </c>
      <c r="AD30" s="87">
        <v>0</v>
      </c>
      <c r="AE30" s="87">
        <v>0</v>
      </c>
      <c r="AF30" s="87">
        <v>0</v>
      </c>
      <c r="AG30" s="87">
        <v>0</v>
      </c>
      <c r="AH30" s="87">
        <v>0</v>
      </c>
      <c r="AI30" s="87">
        <v>0</v>
      </c>
      <c r="AJ30" s="87">
        <v>0</v>
      </c>
      <c r="AK30" s="87">
        <v>2</v>
      </c>
      <c r="AL30" s="87">
        <v>3</v>
      </c>
      <c r="AM30" s="87">
        <v>3</v>
      </c>
      <c r="AN30" s="87">
        <v>3</v>
      </c>
      <c r="AO30" s="87">
        <v>3</v>
      </c>
      <c r="AP30" s="87">
        <v>1</v>
      </c>
      <c r="AQ30" s="87">
        <v>2</v>
      </c>
      <c r="AR30" s="87">
        <v>1</v>
      </c>
      <c r="AS30" s="87">
        <v>1</v>
      </c>
      <c r="AT30" s="87">
        <v>1</v>
      </c>
      <c r="AU30" s="87">
        <v>3</v>
      </c>
      <c r="AV30" s="87">
        <v>6</v>
      </c>
      <c r="AW30" s="87">
        <v>4</v>
      </c>
      <c r="AX30" s="87">
        <v>4</v>
      </c>
      <c r="AY30" s="87">
        <v>5</v>
      </c>
      <c r="AZ30" s="87">
        <v>12696</v>
      </c>
      <c r="BA30" s="87">
        <v>15892</v>
      </c>
      <c r="BB30" s="87">
        <v>15306</v>
      </c>
      <c r="BC30" s="87">
        <v>17143</v>
      </c>
      <c r="BD30" s="87">
        <v>18114</v>
      </c>
      <c r="BE30" s="87">
        <v>27000</v>
      </c>
      <c r="BF30" s="87">
        <v>0</v>
      </c>
      <c r="BG30" s="87">
        <v>0</v>
      </c>
      <c r="BH30" s="87">
        <v>168554</v>
      </c>
      <c r="BI30" s="87">
        <v>342653</v>
      </c>
      <c r="BJ30" s="87">
        <v>14299</v>
      </c>
      <c r="BK30" s="87">
        <v>15727</v>
      </c>
      <c r="BL30" s="87">
        <v>16846</v>
      </c>
      <c r="BM30" s="87">
        <v>16856</v>
      </c>
      <c r="BN30" s="87">
        <v>18537</v>
      </c>
      <c r="BO30" s="87">
        <v>15487</v>
      </c>
      <c r="BP30" s="87">
        <v>40581</v>
      </c>
      <c r="BQ30" s="87">
        <v>8143</v>
      </c>
      <c r="BR30" s="87">
        <v>8133</v>
      </c>
      <c r="BS30" s="87">
        <v>7905</v>
      </c>
      <c r="BT30" s="87">
        <v>14698</v>
      </c>
      <c r="BU30" s="87">
        <v>26205</v>
      </c>
      <c r="BV30" s="87">
        <v>14978</v>
      </c>
      <c r="BW30" s="87">
        <v>16595</v>
      </c>
      <c r="BX30" s="87">
        <v>20707</v>
      </c>
    </row>
    <row r="31" spans="1:76" s="102" customFormat="1" ht="16.5" customHeight="1" x14ac:dyDescent="0.45">
      <c r="A31" s="50" t="s">
        <v>424</v>
      </c>
      <c r="B31" s="87">
        <v>0</v>
      </c>
      <c r="C31" s="87">
        <v>0</v>
      </c>
      <c r="D31" s="87">
        <v>0</v>
      </c>
      <c r="E31" s="87">
        <v>0</v>
      </c>
      <c r="F31" s="87">
        <v>0</v>
      </c>
      <c r="G31" s="87">
        <v>0</v>
      </c>
      <c r="H31" s="87">
        <v>0</v>
      </c>
      <c r="I31" s="87">
        <v>0</v>
      </c>
      <c r="J31" s="87">
        <v>0</v>
      </c>
      <c r="K31" s="87">
        <v>0</v>
      </c>
      <c r="L31" s="87">
        <v>0</v>
      </c>
      <c r="M31" s="87">
        <v>0</v>
      </c>
      <c r="N31" s="87">
        <v>0</v>
      </c>
      <c r="O31" s="87">
        <v>0</v>
      </c>
      <c r="P31" s="87">
        <v>0</v>
      </c>
      <c r="Q31" s="87">
        <v>0</v>
      </c>
      <c r="R31" s="87">
        <v>0</v>
      </c>
      <c r="S31" s="87">
        <v>0</v>
      </c>
      <c r="T31" s="87">
        <v>0</v>
      </c>
      <c r="U31" s="87">
        <v>0</v>
      </c>
      <c r="V31" s="87">
        <v>0</v>
      </c>
      <c r="W31" s="87">
        <v>0</v>
      </c>
      <c r="X31" s="87">
        <v>0</v>
      </c>
      <c r="Y31" s="87">
        <v>0</v>
      </c>
      <c r="Z31" s="87">
        <v>0</v>
      </c>
      <c r="AA31" s="87">
        <v>0</v>
      </c>
      <c r="AB31" s="87">
        <v>0</v>
      </c>
      <c r="AC31" s="87">
        <v>0</v>
      </c>
      <c r="AD31" s="87">
        <v>0</v>
      </c>
      <c r="AE31" s="87">
        <v>0</v>
      </c>
      <c r="AF31" s="87">
        <v>0</v>
      </c>
      <c r="AG31" s="87">
        <v>0</v>
      </c>
      <c r="AH31" s="87">
        <v>0</v>
      </c>
      <c r="AI31" s="87">
        <v>0</v>
      </c>
      <c r="AJ31" s="87">
        <v>0</v>
      </c>
      <c r="AK31" s="87">
        <v>0</v>
      </c>
      <c r="AL31" s="87">
        <v>0</v>
      </c>
      <c r="AM31" s="87">
        <v>0</v>
      </c>
      <c r="AN31" s="87">
        <v>0</v>
      </c>
      <c r="AO31" s="87">
        <v>0</v>
      </c>
      <c r="AP31" s="87">
        <v>0</v>
      </c>
      <c r="AQ31" s="87">
        <v>0</v>
      </c>
      <c r="AR31" s="87">
        <v>0</v>
      </c>
      <c r="AS31" s="87">
        <v>0</v>
      </c>
      <c r="AT31" s="87">
        <v>0</v>
      </c>
      <c r="AU31" s="87">
        <v>0</v>
      </c>
      <c r="AV31" s="87">
        <v>0</v>
      </c>
      <c r="AW31" s="87">
        <v>0</v>
      </c>
      <c r="AX31" s="87">
        <v>0</v>
      </c>
      <c r="AY31" s="87">
        <v>0</v>
      </c>
      <c r="AZ31" s="87">
        <v>0</v>
      </c>
      <c r="BA31" s="87">
        <v>0</v>
      </c>
      <c r="BB31" s="87">
        <v>0</v>
      </c>
      <c r="BC31" s="87">
        <v>0</v>
      </c>
      <c r="BD31" s="87">
        <v>0</v>
      </c>
      <c r="BE31" s="87">
        <v>0</v>
      </c>
      <c r="BF31" s="87">
        <v>0</v>
      </c>
      <c r="BG31" s="87">
        <v>0</v>
      </c>
      <c r="BH31" s="87">
        <v>11000</v>
      </c>
      <c r="BI31" s="87">
        <v>0</v>
      </c>
      <c r="BJ31" s="87">
        <v>2500</v>
      </c>
      <c r="BK31" s="87">
        <v>0</v>
      </c>
      <c r="BL31" s="87">
        <v>0</v>
      </c>
      <c r="BM31" s="87">
        <v>0</v>
      </c>
      <c r="BN31" s="87">
        <v>0</v>
      </c>
      <c r="BO31" s="87">
        <v>0</v>
      </c>
      <c r="BP31" s="87">
        <v>29000</v>
      </c>
      <c r="BQ31" s="87">
        <v>2500</v>
      </c>
      <c r="BR31" s="87">
        <v>21667</v>
      </c>
      <c r="BS31" s="87">
        <v>11600</v>
      </c>
      <c r="BT31" s="87">
        <v>2500</v>
      </c>
      <c r="BU31" s="87">
        <v>29000</v>
      </c>
      <c r="BV31" s="87">
        <v>2500</v>
      </c>
      <c r="BW31" s="87">
        <v>17400</v>
      </c>
      <c r="BX31" s="87">
        <v>11600</v>
      </c>
    </row>
    <row r="32" spans="1:76" s="91" customFormat="1" ht="16.5" customHeight="1" x14ac:dyDescent="0.45">
      <c r="A32" s="50" t="s">
        <v>43</v>
      </c>
      <c r="B32" s="87">
        <v>0</v>
      </c>
      <c r="C32" s="87">
        <v>0</v>
      </c>
      <c r="D32" s="87">
        <v>0</v>
      </c>
      <c r="E32" s="87">
        <v>0</v>
      </c>
      <c r="F32" s="87">
        <v>0</v>
      </c>
      <c r="G32" s="87">
        <v>0</v>
      </c>
      <c r="H32" s="87">
        <v>0</v>
      </c>
      <c r="I32" s="87">
        <v>0</v>
      </c>
      <c r="J32" s="87">
        <v>8</v>
      </c>
      <c r="K32" s="87">
        <v>3</v>
      </c>
      <c r="L32" s="87">
        <v>31</v>
      </c>
      <c r="M32" s="87">
        <v>36</v>
      </c>
      <c r="N32" s="87">
        <v>60</v>
      </c>
      <c r="O32" s="87">
        <v>36</v>
      </c>
      <c r="P32" s="87">
        <v>40</v>
      </c>
      <c r="Q32" s="87">
        <v>7</v>
      </c>
      <c r="R32" s="87">
        <v>14</v>
      </c>
      <c r="S32" s="87">
        <v>7</v>
      </c>
      <c r="T32" s="87">
        <v>9</v>
      </c>
      <c r="U32" s="87">
        <v>14</v>
      </c>
      <c r="V32" s="87">
        <v>38</v>
      </c>
      <c r="W32" s="87">
        <v>50</v>
      </c>
      <c r="X32" s="87">
        <v>67</v>
      </c>
      <c r="Y32" s="87">
        <v>53</v>
      </c>
      <c r="Z32" s="87">
        <v>56</v>
      </c>
      <c r="AA32" s="87">
        <v>0</v>
      </c>
      <c r="AB32" s="87">
        <v>0</v>
      </c>
      <c r="AC32" s="87">
        <v>0</v>
      </c>
      <c r="AD32" s="87">
        <v>0</v>
      </c>
      <c r="AE32" s="87">
        <v>0</v>
      </c>
      <c r="AF32" s="87">
        <v>0</v>
      </c>
      <c r="AG32" s="87">
        <v>0</v>
      </c>
      <c r="AH32" s="87">
        <v>0</v>
      </c>
      <c r="AI32" s="87">
        <v>0</v>
      </c>
      <c r="AJ32" s="87">
        <v>0</v>
      </c>
      <c r="AK32" s="87">
        <v>1</v>
      </c>
      <c r="AL32" s="87">
        <v>1</v>
      </c>
      <c r="AM32" s="87">
        <v>1</v>
      </c>
      <c r="AN32" s="87">
        <v>1</v>
      </c>
      <c r="AO32" s="87">
        <v>1</v>
      </c>
      <c r="AP32" s="87">
        <v>0</v>
      </c>
      <c r="AQ32" s="87">
        <v>0</v>
      </c>
      <c r="AR32" s="87">
        <v>0</v>
      </c>
      <c r="AS32" s="87">
        <v>0</v>
      </c>
      <c r="AT32" s="87">
        <v>0</v>
      </c>
      <c r="AU32" s="87">
        <v>1</v>
      </c>
      <c r="AV32" s="87">
        <v>2</v>
      </c>
      <c r="AW32" s="87">
        <v>2</v>
      </c>
      <c r="AX32" s="87">
        <v>2</v>
      </c>
      <c r="AY32" s="87">
        <v>2</v>
      </c>
      <c r="AZ32" s="87">
        <v>30000</v>
      </c>
      <c r="BA32" s="87">
        <v>12743</v>
      </c>
      <c r="BB32" s="87">
        <v>17000</v>
      </c>
      <c r="BC32" s="87">
        <v>0</v>
      </c>
      <c r="BD32" s="87">
        <v>22333</v>
      </c>
      <c r="BE32" s="87">
        <v>0</v>
      </c>
      <c r="BF32" s="87">
        <v>0</v>
      </c>
      <c r="BG32" s="87">
        <v>0</v>
      </c>
      <c r="BH32" s="87">
        <v>548533</v>
      </c>
      <c r="BI32" s="87">
        <v>16926</v>
      </c>
      <c r="BJ32" s="87">
        <v>25549</v>
      </c>
      <c r="BK32" s="87">
        <v>27874</v>
      </c>
      <c r="BL32" s="87">
        <v>41692</v>
      </c>
      <c r="BM32" s="87">
        <v>28473</v>
      </c>
      <c r="BN32" s="87">
        <v>30913</v>
      </c>
      <c r="BO32" s="87">
        <v>56522</v>
      </c>
      <c r="BP32" s="87">
        <v>52196</v>
      </c>
      <c r="BQ32" s="87">
        <v>41684</v>
      </c>
      <c r="BR32" s="87">
        <v>38646</v>
      </c>
      <c r="BS32" s="87">
        <v>38178</v>
      </c>
      <c r="BT32" s="87">
        <v>28226</v>
      </c>
      <c r="BU32" s="87">
        <v>31904</v>
      </c>
      <c r="BV32" s="87">
        <v>41676</v>
      </c>
      <c r="BW32" s="87">
        <v>35281</v>
      </c>
      <c r="BX32" s="87">
        <v>31180</v>
      </c>
    </row>
    <row r="33" spans="1:76" s="91" customFormat="1" ht="16.5" customHeight="1" x14ac:dyDescent="0.45">
      <c r="A33" s="50" t="s">
        <v>425</v>
      </c>
      <c r="B33" s="87">
        <v>0</v>
      </c>
      <c r="C33" s="87">
        <v>0</v>
      </c>
      <c r="D33" s="87">
        <v>0</v>
      </c>
      <c r="E33" s="87">
        <v>0</v>
      </c>
      <c r="F33" s="87">
        <v>0</v>
      </c>
      <c r="G33" s="87">
        <v>0</v>
      </c>
      <c r="H33" s="87">
        <v>0</v>
      </c>
      <c r="I33" s="87">
        <v>0</v>
      </c>
      <c r="J33" s="87">
        <v>0</v>
      </c>
      <c r="K33" s="87">
        <v>0</v>
      </c>
      <c r="L33" s="87">
        <v>7</v>
      </c>
      <c r="M33" s="87">
        <v>7</v>
      </c>
      <c r="N33" s="87">
        <v>9</v>
      </c>
      <c r="O33" s="87">
        <v>7</v>
      </c>
      <c r="P33" s="87">
        <v>8</v>
      </c>
      <c r="Q33" s="87">
        <v>0</v>
      </c>
      <c r="R33" s="87">
        <v>0</v>
      </c>
      <c r="S33" s="87">
        <v>1</v>
      </c>
      <c r="T33" s="87">
        <v>1</v>
      </c>
      <c r="U33" s="87">
        <v>1</v>
      </c>
      <c r="V33" s="87">
        <v>7</v>
      </c>
      <c r="W33" s="87">
        <v>7</v>
      </c>
      <c r="X33" s="87">
        <v>11</v>
      </c>
      <c r="Y33" s="87">
        <v>8</v>
      </c>
      <c r="Z33" s="87">
        <v>9</v>
      </c>
      <c r="AA33" s="87">
        <v>0</v>
      </c>
      <c r="AB33" s="87">
        <v>0</v>
      </c>
      <c r="AC33" s="87">
        <v>0</v>
      </c>
      <c r="AD33" s="87">
        <v>0</v>
      </c>
      <c r="AE33" s="87">
        <v>0</v>
      </c>
      <c r="AF33" s="87">
        <v>0</v>
      </c>
      <c r="AG33" s="87">
        <v>0</v>
      </c>
      <c r="AH33" s="87">
        <v>0</v>
      </c>
      <c r="AI33" s="87">
        <v>0</v>
      </c>
      <c r="AJ33" s="87">
        <v>0</v>
      </c>
      <c r="AK33" s="87">
        <v>0</v>
      </c>
      <c r="AL33" s="87">
        <v>0</v>
      </c>
      <c r="AM33" s="87">
        <v>0</v>
      </c>
      <c r="AN33" s="87">
        <v>0</v>
      </c>
      <c r="AO33" s="87">
        <v>0</v>
      </c>
      <c r="AP33" s="87">
        <v>0</v>
      </c>
      <c r="AQ33" s="87">
        <v>0</v>
      </c>
      <c r="AR33" s="87">
        <v>0</v>
      </c>
      <c r="AS33" s="87">
        <v>0</v>
      </c>
      <c r="AT33" s="87">
        <v>0</v>
      </c>
      <c r="AU33" s="87">
        <v>0</v>
      </c>
      <c r="AV33" s="87">
        <v>0</v>
      </c>
      <c r="AW33" s="87">
        <v>1</v>
      </c>
      <c r="AX33" s="87">
        <v>0</v>
      </c>
      <c r="AY33" s="87">
        <v>0</v>
      </c>
      <c r="AZ33" s="87">
        <v>5000</v>
      </c>
      <c r="BA33" s="87">
        <v>1110</v>
      </c>
      <c r="BB33" s="87">
        <v>0</v>
      </c>
      <c r="BC33" s="87">
        <v>0</v>
      </c>
      <c r="BD33" s="87">
        <v>0</v>
      </c>
      <c r="BE33" s="87">
        <v>0</v>
      </c>
      <c r="BF33" s="87">
        <v>0</v>
      </c>
      <c r="BG33" s="87">
        <v>0</v>
      </c>
      <c r="BH33" s="87">
        <v>0</v>
      </c>
      <c r="BI33" s="87">
        <v>0</v>
      </c>
      <c r="BJ33" s="87">
        <v>44739</v>
      </c>
      <c r="BK33" s="87">
        <v>45067</v>
      </c>
      <c r="BL33" s="87">
        <v>21358</v>
      </c>
      <c r="BM33" s="87">
        <v>50261</v>
      </c>
      <c r="BN33" s="87">
        <v>55578</v>
      </c>
      <c r="BO33" s="87">
        <v>0</v>
      </c>
      <c r="BP33" s="87">
        <v>0</v>
      </c>
      <c r="BQ33" s="87">
        <v>17037</v>
      </c>
      <c r="BR33" s="87">
        <v>17740</v>
      </c>
      <c r="BS33" s="87">
        <v>18710</v>
      </c>
      <c r="BT33" s="87">
        <v>44487</v>
      </c>
      <c r="BU33" s="87">
        <v>44776</v>
      </c>
      <c r="BV33" s="87">
        <v>20662</v>
      </c>
      <c r="BW33" s="87">
        <v>41792</v>
      </c>
      <c r="BX33" s="87">
        <v>44641</v>
      </c>
    </row>
    <row r="34" spans="1:76" s="91" customFormat="1" ht="16.5" customHeight="1" x14ac:dyDescent="0.45">
      <c r="A34" s="50" t="s">
        <v>426</v>
      </c>
      <c r="B34" s="87">
        <v>0</v>
      </c>
      <c r="C34" s="87">
        <v>0</v>
      </c>
      <c r="D34" s="87">
        <v>0</v>
      </c>
      <c r="E34" s="87">
        <v>0</v>
      </c>
      <c r="F34" s="87">
        <v>0</v>
      </c>
      <c r="G34" s="87">
        <v>0</v>
      </c>
      <c r="H34" s="87">
        <v>0</v>
      </c>
      <c r="I34" s="87">
        <v>0</v>
      </c>
      <c r="J34" s="87">
        <v>22</v>
      </c>
      <c r="K34" s="87">
        <v>1</v>
      </c>
      <c r="L34" s="87">
        <v>1</v>
      </c>
      <c r="M34" s="87">
        <v>1</v>
      </c>
      <c r="N34" s="87">
        <v>12</v>
      </c>
      <c r="O34" s="87">
        <v>15</v>
      </c>
      <c r="P34" s="87">
        <v>14</v>
      </c>
      <c r="Q34" s="87">
        <v>0</v>
      </c>
      <c r="R34" s="87">
        <v>1</v>
      </c>
      <c r="S34" s="87">
        <v>1</v>
      </c>
      <c r="T34" s="87">
        <v>0</v>
      </c>
      <c r="U34" s="87">
        <v>0</v>
      </c>
      <c r="V34" s="87">
        <v>1</v>
      </c>
      <c r="W34" s="87">
        <v>2</v>
      </c>
      <c r="X34" s="87">
        <v>13</v>
      </c>
      <c r="Y34" s="87">
        <v>37</v>
      </c>
      <c r="Z34" s="87">
        <v>15</v>
      </c>
      <c r="AA34" s="87">
        <v>0</v>
      </c>
      <c r="AB34" s="87">
        <v>0</v>
      </c>
      <c r="AC34" s="87">
        <v>0</v>
      </c>
      <c r="AD34" s="87">
        <v>0</v>
      </c>
      <c r="AE34" s="87">
        <v>0</v>
      </c>
      <c r="AF34" s="87">
        <v>0</v>
      </c>
      <c r="AG34" s="87">
        <v>0</v>
      </c>
      <c r="AH34" s="87">
        <v>0</v>
      </c>
      <c r="AI34" s="87">
        <v>0</v>
      </c>
      <c r="AJ34" s="87">
        <v>0</v>
      </c>
      <c r="AK34" s="87">
        <v>0</v>
      </c>
      <c r="AL34" s="87">
        <v>0</v>
      </c>
      <c r="AM34" s="87">
        <v>1</v>
      </c>
      <c r="AN34" s="87">
        <v>1</v>
      </c>
      <c r="AO34" s="87">
        <v>1</v>
      </c>
      <c r="AP34" s="87">
        <v>0</v>
      </c>
      <c r="AQ34" s="87">
        <v>0</v>
      </c>
      <c r="AR34" s="87">
        <v>0</v>
      </c>
      <c r="AS34" s="87">
        <v>0</v>
      </c>
      <c r="AT34" s="87">
        <v>0</v>
      </c>
      <c r="AU34" s="87">
        <v>0</v>
      </c>
      <c r="AV34" s="87">
        <v>0</v>
      </c>
      <c r="AW34" s="87">
        <v>1</v>
      </c>
      <c r="AX34" s="87">
        <v>1</v>
      </c>
      <c r="AY34" s="87">
        <v>1</v>
      </c>
      <c r="AZ34" s="87">
        <v>0</v>
      </c>
      <c r="BA34" s="87">
        <v>0</v>
      </c>
      <c r="BB34" s="87">
        <v>0</v>
      </c>
      <c r="BC34" s="87">
        <v>0</v>
      </c>
      <c r="BD34" s="87">
        <v>0</v>
      </c>
      <c r="BE34" s="87">
        <v>0</v>
      </c>
      <c r="BF34" s="87">
        <v>0</v>
      </c>
      <c r="BG34" s="87">
        <v>0</v>
      </c>
      <c r="BH34" s="87">
        <v>362098</v>
      </c>
      <c r="BI34" s="87">
        <v>46500</v>
      </c>
      <c r="BJ34" s="87">
        <v>23964</v>
      </c>
      <c r="BK34" s="87">
        <v>10770</v>
      </c>
      <c r="BL34" s="87">
        <v>17080</v>
      </c>
      <c r="BM34" s="87">
        <v>21351</v>
      </c>
      <c r="BN34" s="87">
        <v>22610</v>
      </c>
      <c r="BO34" s="87">
        <v>0</v>
      </c>
      <c r="BP34" s="87">
        <v>241667</v>
      </c>
      <c r="BQ34" s="87">
        <v>10796</v>
      </c>
      <c r="BR34" s="87">
        <v>0</v>
      </c>
      <c r="BS34" s="87">
        <v>0</v>
      </c>
      <c r="BT34" s="87">
        <v>23964</v>
      </c>
      <c r="BU34" s="87">
        <v>15648</v>
      </c>
      <c r="BV34" s="87">
        <v>16613</v>
      </c>
      <c r="BW34" s="87">
        <v>48700</v>
      </c>
      <c r="BX34" s="87">
        <v>23657</v>
      </c>
    </row>
    <row r="35" spans="1:76" s="91" customFormat="1" ht="16.5" customHeight="1" x14ac:dyDescent="0.45">
      <c r="A35" s="50" t="s">
        <v>427</v>
      </c>
      <c r="B35" s="87">
        <v>0</v>
      </c>
      <c r="C35" s="87">
        <v>0</v>
      </c>
      <c r="D35" s="87">
        <v>0</v>
      </c>
      <c r="E35" s="87">
        <v>0</v>
      </c>
      <c r="F35" s="87">
        <v>0</v>
      </c>
      <c r="G35" s="87">
        <v>0</v>
      </c>
      <c r="H35" s="87">
        <v>0</v>
      </c>
      <c r="I35" s="87">
        <v>0</v>
      </c>
      <c r="J35" s="87">
        <v>0</v>
      </c>
      <c r="K35" s="87">
        <v>0</v>
      </c>
      <c r="L35" s="87">
        <v>0</v>
      </c>
      <c r="M35" s="87">
        <v>0</v>
      </c>
      <c r="N35" s="87">
        <v>0</v>
      </c>
      <c r="O35" s="87">
        <v>0</v>
      </c>
      <c r="P35" s="87">
        <v>0</v>
      </c>
      <c r="Q35" s="87">
        <v>0</v>
      </c>
      <c r="R35" s="87">
        <v>0</v>
      </c>
      <c r="S35" s="87">
        <v>0</v>
      </c>
      <c r="T35" s="87">
        <v>0</v>
      </c>
      <c r="U35" s="87">
        <v>0</v>
      </c>
      <c r="V35" s="87">
        <v>0</v>
      </c>
      <c r="W35" s="87">
        <v>0</v>
      </c>
      <c r="X35" s="87">
        <v>0</v>
      </c>
      <c r="Y35" s="87">
        <v>0</v>
      </c>
      <c r="Z35" s="87">
        <v>0</v>
      </c>
      <c r="AA35" s="87">
        <v>0</v>
      </c>
      <c r="AB35" s="87">
        <v>0</v>
      </c>
      <c r="AC35" s="87">
        <v>0</v>
      </c>
      <c r="AD35" s="87">
        <v>0</v>
      </c>
      <c r="AE35" s="87">
        <v>0</v>
      </c>
      <c r="AF35" s="87">
        <v>0</v>
      </c>
      <c r="AG35" s="87">
        <v>0</v>
      </c>
      <c r="AH35" s="87">
        <v>0</v>
      </c>
      <c r="AI35" s="87">
        <v>0</v>
      </c>
      <c r="AJ35" s="87">
        <v>0</v>
      </c>
      <c r="AK35" s="87">
        <v>0</v>
      </c>
      <c r="AL35" s="87">
        <v>0</v>
      </c>
      <c r="AM35" s="87">
        <v>0</v>
      </c>
      <c r="AN35" s="87">
        <v>0</v>
      </c>
      <c r="AO35" s="87">
        <v>0</v>
      </c>
      <c r="AP35" s="87">
        <v>0</v>
      </c>
      <c r="AQ35" s="87">
        <v>0</v>
      </c>
      <c r="AR35" s="87">
        <v>0</v>
      </c>
      <c r="AS35" s="87">
        <v>0</v>
      </c>
      <c r="AT35" s="87">
        <v>0</v>
      </c>
      <c r="AU35" s="87">
        <v>0</v>
      </c>
      <c r="AV35" s="87">
        <v>0</v>
      </c>
      <c r="AW35" s="87">
        <v>0</v>
      </c>
      <c r="AX35" s="87">
        <v>0</v>
      </c>
      <c r="AY35" s="87">
        <v>0</v>
      </c>
      <c r="AZ35" s="87">
        <v>0</v>
      </c>
      <c r="BA35" s="87">
        <v>0</v>
      </c>
      <c r="BB35" s="87">
        <v>0</v>
      </c>
      <c r="BC35" s="87">
        <v>0</v>
      </c>
      <c r="BD35" s="87">
        <v>0</v>
      </c>
      <c r="BE35" s="87">
        <v>0</v>
      </c>
      <c r="BF35" s="87">
        <v>0</v>
      </c>
      <c r="BG35" s="87">
        <v>0</v>
      </c>
      <c r="BH35" s="87">
        <v>0</v>
      </c>
      <c r="BI35" s="87">
        <v>0</v>
      </c>
      <c r="BJ35" s="87">
        <v>0</v>
      </c>
      <c r="BK35" s="87">
        <v>0</v>
      </c>
      <c r="BL35" s="87">
        <v>0</v>
      </c>
      <c r="BM35" s="87">
        <v>0</v>
      </c>
      <c r="BN35" s="87">
        <v>0</v>
      </c>
      <c r="BO35" s="87">
        <v>0</v>
      </c>
      <c r="BP35" s="87">
        <v>0</v>
      </c>
      <c r="BQ35" s="87">
        <v>0</v>
      </c>
      <c r="BR35" s="87">
        <v>0</v>
      </c>
      <c r="BS35" s="87">
        <v>0</v>
      </c>
      <c r="BT35" s="87">
        <v>0</v>
      </c>
      <c r="BU35" s="87">
        <v>0</v>
      </c>
      <c r="BV35" s="87">
        <v>0</v>
      </c>
      <c r="BW35" s="87">
        <v>0</v>
      </c>
      <c r="BX35" s="87">
        <v>0</v>
      </c>
    </row>
    <row r="36" spans="1:76" s="91" customFormat="1" ht="16.5" customHeight="1" x14ac:dyDescent="0.45">
      <c r="A36" s="50" t="s">
        <v>428</v>
      </c>
      <c r="B36" s="87">
        <v>0</v>
      </c>
      <c r="C36" s="87">
        <v>0</v>
      </c>
      <c r="D36" s="87">
        <v>0</v>
      </c>
      <c r="E36" s="87">
        <v>0</v>
      </c>
      <c r="F36" s="87">
        <v>0</v>
      </c>
      <c r="G36" s="87">
        <v>0</v>
      </c>
      <c r="H36" s="87">
        <v>0</v>
      </c>
      <c r="I36" s="87">
        <v>0</v>
      </c>
      <c r="J36" s="87">
        <v>0</v>
      </c>
      <c r="K36" s="87">
        <v>0</v>
      </c>
      <c r="L36" s="87">
        <v>0</v>
      </c>
      <c r="M36" s="87">
        <v>0</v>
      </c>
      <c r="N36" s="87">
        <v>0</v>
      </c>
      <c r="O36" s="87">
        <v>0</v>
      </c>
      <c r="P36" s="87">
        <v>0</v>
      </c>
      <c r="Q36" s="87">
        <v>0</v>
      </c>
      <c r="R36" s="87">
        <v>0</v>
      </c>
      <c r="S36" s="87">
        <v>0</v>
      </c>
      <c r="T36" s="87">
        <v>0</v>
      </c>
      <c r="U36" s="87">
        <v>18</v>
      </c>
      <c r="V36" s="87">
        <v>0</v>
      </c>
      <c r="W36" s="87">
        <v>0</v>
      </c>
      <c r="X36" s="87">
        <v>0</v>
      </c>
      <c r="Y36" s="87">
        <v>0</v>
      </c>
      <c r="Z36" s="87">
        <v>18</v>
      </c>
      <c r="AA36" s="87">
        <v>0</v>
      </c>
      <c r="AB36" s="87">
        <v>0</v>
      </c>
      <c r="AC36" s="87">
        <v>0</v>
      </c>
      <c r="AD36" s="87">
        <v>0</v>
      </c>
      <c r="AE36" s="87">
        <v>0</v>
      </c>
      <c r="AF36" s="87">
        <v>0</v>
      </c>
      <c r="AG36" s="87">
        <v>0</v>
      </c>
      <c r="AH36" s="87">
        <v>0</v>
      </c>
      <c r="AI36" s="87">
        <v>0</v>
      </c>
      <c r="AJ36" s="87">
        <v>0</v>
      </c>
      <c r="AK36" s="87">
        <v>0</v>
      </c>
      <c r="AL36" s="87">
        <v>0</v>
      </c>
      <c r="AM36" s="87">
        <v>0</v>
      </c>
      <c r="AN36" s="87">
        <v>0</v>
      </c>
      <c r="AO36" s="87">
        <v>0</v>
      </c>
      <c r="AP36" s="87">
        <v>0</v>
      </c>
      <c r="AQ36" s="87">
        <v>0</v>
      </c>
      <c r="AR36" s="87">
        <v>0</v>
      </c>
      <c r="AS36" s="87">
        <v>0</v>
      </c>
      <c r="AT36" s="87">
        <v>2</v>
      </c>
      <c r="AU36" s="87">
        <v>0</v>
      </c>
      <c r="AV36" s="87">
        <v>0</v>
      </c>
      <c r="AW36" s="87">
        <v>0</v>
      </c>
      <c r="AX36" s="87">
        <v>0</v>
      </c>
      <c r="AY36" s="87">
        <v>2</v>
      </c>
      <c r="AZ36" s="87">
        <v>0</v>
      </c>
      <c r="BA36" s="87">
        <v>0</v>
      </c>
      <c r="BB36" s="87">
        <v>0</v>
      </c>
      <c r="BC36" s="87">
        <v>0</v>
      </c>
      <c r="BD36" s="87">
        <v>0</v>
      </c>
      <c r="BE36" s="87">
        <v>0</v>
      </c>
      <c r="BF36" s="87">
        <v>0</v>
      </c>
      <c r="BG36" s="87">
        <v>0</v>
      </c>
      <c r="BH36" s="87">
        <v>0</v>
      </c>
      <c r="BI36" s="87">
        <v>0</v>
      </c>
      <c r="BJ36" s="87">
        <v>0</v>
      </c>
      <c r="BK36" s="87">
        <v>0</v>
      </c>
      <c r="BL36" s="87">
        <v>0</v>
      </c>
      <c r="BM36" s="87">
        <v>0</v>
      </c>
      <c r="BN36" s="87">
        <v>0</v>
      </c>
      <c r="BO36" s="87">
        <v>0</v>
      </c>
      <c r="BP36" s="87">
        <v>0</v>
      </c>
      <c r="BQ36" s="87">
        <v>18000</v>
      </c>
      <c r="BR36" s="87">
        <v>0</v>
      </c>
      <c r="BS36" s="87">
        <v>10871</v>
      </c>
      <c r="BT36" s="87">
        <v>0</v>
      </c>
      <c r="BU36" s="87">
        <v>0</v>
      </c>
      <c r="BV36" s="87">
        <v>18000</v>
      </c>
      <c r="BW36" s="87">
        <v>0</v>
      </c>
      <c r="BX36" s="87">
        <v>10871</v>
      </c>
    </row>
    <row r="37" spans="1:76" s="91" customFormat="1" ht="16.5" customHeight="1" x14ac:dyDescent="0.45">
      <c r="A37" s="50" t="s">
        <v>429</v>
      </c>
      <c r="B37" s="87">
        <v>0</v>
      </c>
      <c r="C37" s="87">
        <v>0</v>
      </c>
      <c r="D37" s="87">
        <v>0</v>
      </c>
      <c r="E37" s="87">
        <v>0</v>
      </c>
      <c r="F37" s="87">
        <v>0</v>
      </c>
      <c r="G37" s="87">
        <v>0</v>
      </c>
      <c r="H37" s="87">
        <v>0</v>
      </c>
      <c r="I37" s="87">
        <v>0</v>
      </c>
      <c r="J37" s="87">
        <v>0</v>
      </c>
      <c r="K37" s="87">
        <v>0</v>
      </c>
      <c r="L37" s="87">
        <v>0</v>
      </c>
      <c r="M37" s="87">
        <v>0</v>
      </c>
      <c r="N37" s="87">
        <v>0</v>
      </c>
      <c r="O37" s="87">
        <v>0</v>
      </c>
      <c r="P37" s="87">
        <v>0</v>
      </c>
      <c r="Q37" s="87">
        <v>0</v>
      </c>
      <c r="R37" s="87">
        <v>0</v>
      </c>
      <c r="S37" s="87">
        <v>0</v>
      </c>
      <c r="T37" s="87">
        <v>0</v>
      </c>
      <c r="U37" s="87">
        <v>19</v>
      </c>
      <c r="V37" s="87">
        <v>0</v>
      </c>
      <c r="W37" s="87">
        <v>0</v>
      </c>
      <c r="X37" s="87">
        <v>0</v>
      </c>
      <c r="Y37" s="87">
        <v>0</v>
      </c>
      <c r="Z37" s="87">
        <v>19</v>
      </c>
      <c r="AA37" s="87">
        <v>0</v>
      </c>
      <c r="AB37" s="87">
        <v>0</v>
      </c>
      <c r="AC37" s="87">
        <v>0</v>
      </c>
      <c r="AD37" s="87">
        <v>0</v>
      </c>
      <c r="AE37" s="87">
        <v>0</v>
      </c>
      <c r="AF37" s="87">
        <v>0</v>
      </c>
      <c r="AG37" s="87">
        <v>0</v>
      </c>
      <c r="AH37" s="87">
        <v>0</v>
      </c>
      <c r="AI37" s="87">
        <v>0</v>
      </c>
      <c r="AJ37" s="87">
        <v>0</v>
      </c>
      <c r="AK37" s="87">
        <v>0</v>
      </c>
      <c r="AL37" s="87">
        <v>0</v>
      </c>
      <c r="AM37" s="87">
        <v>0</v>
      </c>
      <c r="AN37" s="87">
        <v>0</v>
      </c>
      <c r="AO37" s="87">
        <v>0</v>
      </c>
      <c r="AP37" s="87">
        <v>0</v>
      </c>
      <c r="AQ37" s="87">
        <v>0</v>
      </c>
      <c r="AR37" s="87">
        <v>0</v>
      </c>
      <c r="AS37" s="87">
        <v>0</v>
      </c>
      <c r="AT37" s="87">
        <v>2</v>
      </c>
      <c r="AU37" s="87">
        <v>0</v>
      </c>
      <c r="AV37" s="87">
        <v>0</v>
      </c>
      <c r="AW37" s="87">
        <v>0</v>
      </c>
      <c r="AX37" s="87">
        <v>0</v>
      </c>
      <c r="AY37" s="87">
        <v>2</v>
      </c>
      <c r="AZ37" s="87">
        <v>0</v>
      </c>
      <c r="BA37" s="87">
        <v>0</v>
      </c>
      <c r="BB37" s="87">
        <v>0</v>
      </c>
      <c r="BC37" s="87">
        <v>0</v>
      </c>
      <c r="BD37" s="87">
        <v>0</v>
      </c>
      <c r="BE37" s="87">
        <v>0</v>
      </c>
      <c r="BF37" s="87">
        <v>0</v>
      </c>
      <c r="BG37" s="87">
        <v>0</v>
      </c>
      <c r="BH37" s="87">
        <v>0</v>
      </c>
      <c r="BI37" s="87">
        <v>0</v>
      </c>
      <c r="BJ37" s="87">
        <v>0</v>
      </c>
      <c r="BK37" s="87">
        <v>0</v>
      </c>
      <c r="BL37" s="87">
        <v>0</v>
      </c>
      <c r="BM37" s="87">
        <v>0</v>
      </c>
      <c r="BN37" s="87">
        <v>0</v>
      </c>
      <c r="BO37" s="87">
        <v>0</v>
      </c>
      <c r="BP37" s="87">
        <v>0</v>
      </c>
      <c r="BQ37" s="87">
        <v>0</v>
      </c>
      <c r="BR37" s="87">
        <v>0</v>
      </c>
      <c r="BS37" s="87">
        <v>9325</v>
      </c>
      <c r="BT37" s="87">
        <v>0</v>
      </c>
      <c r="BU37" s="87">
        <v>0</v>
      </c>
      <c r="BV37" s="87">
        <v>0</v>
      </c>
      <c r="BW37" s="87">
        <v>0</v>
      </c>
      <c r="BX37" s="87">
        <v>9325</v>
      </c>
    </row>
    <row r="38" spans="1:76" s="91" customFormat="1" ht="16.5" customHeight="1" x14ac:dyDescent="0.45">
      <c r="A38" s="50" t="s">
        <v>430</v>
      </c>
      <c r="B38" s="87">
        <v>0</v>
      </c>
      <c r="C38" s="87">
        <v>0</v>
      </c>
      <c r="D38" s="87">
        <v>0</v>
      </c>
      <c r="E38" s="87">
        <v>0</v>
      </c>
      <c r="F38" s="87">
        <v>0</v>
      </c>
      <c r="G38" s="87">
        <v>0</v>
      </c>
      <c r="H38" s="87">
        <v>0</v>
      </c>
      <c r="I38" s="87">
        <v>0</v>
      </c>
      <c r="J38" s="87">
        <v>0</v>
      </c>
      <c r="K38" s="87">
        <v>0</v>
      </c>
      <c r="L38" s="87">
        <v>0</v>
      </c>
      <c r="M38" s="87">
        <v>0</v>
      </c>
      <c r="N38" s="87">
        <v>0</v>
      </c>
      <c r="O38" s="87">
        <v>0</v>
      </c>
      <c r="P38" s="87">
        <v>0</v>
      </c>
      <c r="Q38" s="87">
        <v>0</v>
      </c>
      <c r="R38" s="87">
        <v>0</v>
      </c>
      <c r="S38" s="87">
        <v>0</v>
      </c>
      <c r="T38" s="87">
        <v>0</v>
      </c>
      <c r="U38" s="87">
        <v>0</v>
      </c>
      <c r="V38" s="87">
        <v>0</v>
      </c>
      <c r="W38" s="87">
        <v>0</v>
      </c>
      <c r="X38" s="87">
        <v>0</v>
      </c>
      <c r="Y38" s="87">
        <v>0</v>
      </c>
      <c r="Z38" s="87">
        <v>0</v>
      </c>
      <c r="AA38" s="87">
        <v>0</v>
      </c>
      <c r="AB38" s="87">
        <v>0</v>
      </c>
      <c r="AC38" s="87">
        <v>0</v>
      </c>
      <c r="AD38" s="87">
        <v>0</v>
      </c>
      <c r="AE38" s="87">
        <v>0</v>
      </c>
      <c r="AF38" s="87">
        <v>0</v>
      </c>
      <c r="AG38" s="87">
        <v>0</v>
      </c>
      <c r="AH38" s="87">
        <v>0</v>
      </c>
      <c r="AI38" s="87">
        <v>0</v>
      </c>
      <c r="AJ38" s="87">
        <v>0</v>
      </c>
      <c r="AK38" s="87">
        <v>0</v>
      </c>
      <c r="AL38" s="87">
        <v>0</v>
      </c>
      <c r="AM38" s="87">
        <v>0</v>
      </c>
      <c r="AN38" s="87">
        <v>0</v>
      </c>
      <c r="AO38" s="87">
        <v>0</v>
      </c>
      <c r="AP38" s="87">
        <v>0</v>
      </c>
      <c r="AQ38" s="87">
        <v>0</v>
      </c>
      <c r="AR38" s="87">
        <v>0</v>
      </c>
      <c r="AS38" s="87">
        <v>0</v>
      </c>
      <c r="AT38" s="87">
        <v>0</v>
      </c>
      <c r="AU38" s="87">
        <v>0</v>
      </c>
      <c r="AV38" s="87">
        <v>0</v>
      </c>
      <c r="AW38" s="87">
        <v>0</v>
      </c>
      <c r="AX38" s="87">
        <v>0</v>
      </c>
      <c r="AY38" s="87">
        <v>0</v>
      </c>
      <c r="AZ38" s="87">
        <v>0</v>
      </c>
      <c r="BA38" s="87">
        <v>0</v>
      </c>
      <c r="BB38" s="87">
        <v>0</v>
      </c>
      <c r="BC38" s="87">
        <v>0</v>
      </c>
      <c r="BD38" s="87">
        <v>0</v>
      </c>
      <c r="BE38" s="87">
        <v>16500</v>
      </c>
      <c r="BF38" s="87">
        <v>0</v>
      </c>
      <c r="BG38" s="87">
        <v>6500</v>
      </c>
      <c r="BH38" s="87">
        <v>12000</v>
      </c>
      <c r="BI38" s="87">
        <v>0</v>
      </c>
      <c r="BJ38" s="87">
        <v>0</v>
      </c>
      <c r="BK38" s="87">
        <v>6000</v>
      </c>
      <c r="BL38" s="87">
        <v>3667</v>
      </c>
      <c r="BM38" s="87">
        <v>0</v>
      </c>
      <c r="BN38" s="87">
        <v>0</v>
      </c>
      <c r="BO38" s="87">
        <v>0</v>
      </c>
      <c r="BP38" s="87">
        <v>0</v>
      </c>
      <c r="BQ38" s="87">
        <v>6500</v>
      </c>
      <c r="BR38" s="87">
        <v>3533</v>
      </c>
      <c r="BS38" s="87">
        <v>0</v>
      </c>
      <c r="BT38" s="87">
        <v>16500</v>
      </c>
      <c r="BU38" s="87">
        <v>6000</v>
      </c>
      <c r="BV38" s="87">
        <v>5286</v>
      </c>
      <c r="BW38" s="87">
        <v>4063</v>
      </c>
      <c r="BX38" s="87">
        <v>0</v>
      </c>
    </row>
    <row r="39" spans="1:76" s="91" customFormat="1" ht="16.5" customHeight="1" x14ac:dyDescent="0.45">
      <c r="A39" s="130" t="s">
        <v>44</v>
      </c>
      <c r="B39" s="87">
        <v>0</v>
      </c>
      <c r="C39" s="87">
        <v>0</v>
      </c>
      <c r="D39" s="87">
        <v>0</v>
      </c>
      <c r="E39" s="87">
        <v>0</v>
      </c>
      <c r="F39" s="87">
        <v>0</v>
      </c>
      <c r="G39" s="87">
        <v>0</v>
      </c>
      <c r="H39" s="87">
        <v>0</v>
      </c>
      <c r="I39" s="87">
        <v>0</v>
      </c>
      <c r="J39" s="87">
        <v>0</v>
      </c>
      <c r="K39" s="87">
        <v>0</v>
      </c>
      <c r="L39" s="87">
        <v>0</v>
      </c>
      <c r="M39" s="87">
        <v>0</v>
      </c>
      <c r="N39" s="87">
        <v>1</v>
      </c>
      <c r="O39" s="87">
        <v>0</v>
      </c>
      <c r="P39" s="87">
        <v>0</v>
      </c>
      <c r="Q39" s="87">
        <v>0</v>
      </c>
      <c r="R39" s="87">
        <v>0</v>
      </c>
      <c r="S39" s="87">
        <v>0</v>
      </c>
      <c r="T39" s="87">
        <v>1</v>
      </c>
      <c r="U39" s="87">
        <v>0</v>
      </c>
      <c r="V39" s="87">
        <v>0</v>
      </c>
      <c r="W39" s="87">
        <v>0</v>
      </c>
      <c r="X39" s="87">
        <v>1</v>
      </c>
      <c r="Y39" s="87">
        <v>1</v>
      </c>
      <c r="Z39" s="87">
        <v>0</v>
      </c>
      <c r="AA39" s="87">
        <v>0</v>
      </c>
      <c r="AB39" s="87">
        <v>0</v>
      </c>
      <c r="AC39" s="87">
        <v>0</v>
      </c>
      <c r="AD39" s="87">
        <v>0</v>
      </c>
      <c r="AE39" s="87">
        <v>0</v>
      </c>
      <c r="AF39" s="87">
        <v>0</v>
      </c>
      <c r="AG39" s="87">
        <v>0</v>
      </c>
      <c r="AH39" s="87">
        <v>0</v>
      </c>
      <c r="AI39" s="87">
        <v>0</v>
      </c>
      <c r="AJ39" s="87">
        <v>0</v>
      </c>
      <c r="AK39" s="87">
        <v>0</v>
      </c>
      <c r="AL39" s="87">
        <v>0</v>
      </c>
      <c r="AM39" s="87">
        <v>0</v>
      </c>
      <c r="AN39" s="87">
        <v>0</v>
      </c>
      <c r="AO39" s="87">
        <v>0</v>
      </c>
      <c r="AP39" s="87">
        <v>0</v>
      </c>
      <c r="AQ39" s="87">
        <v>0</v>
      </c>
      <c r="AR39" s="87">
        <v>0</v>
      </c>
      <c r="AS39" s="87">
        <v>1</v>
      </c>
      <c r="AT39" s="87">
        <v>0</v>
      </c>
      <c r="AU39" s="87">
        <v>0</v>
      </c>
      <c r="AV39" s="87">
        <v>0</v>
      </c>
      <c r="AW39" s="87">
        <v>0</v>
      </c>
      <c r="AX39" s="87">
        <v>1</v>
      </c>
      <c r="AY39" s="87">
        <v>0</v>
      </c>
      <c r="AZ39" s="87">
        <v>0</v>
      </c>
      <c r="BA39" s="87">
        <v>0</v>
      </c>
      <c r="BB39" s="87">
        <v>4000</v>
      </c>
      <c r="BC39" s="87">
        <v>0</v>
      </c>
      <c r="BD39" s="87">
        <v>0</v>
      </c>
      <c r="BE39" s="87">
        <v>0</v>
      </c>
      <c r="BF39" s="87">
        <v>0</v>
      </c>
      <c r="BG39" s="87">
        <v>0</v>
      </c>
      <c r="BH39" s="87">
        <v>0</v>
      </c>
      <c r="BI39" s="87">
        <v>0</v>
      </c>
      <c r="BJ39" s="87">
        <v>4000</v>
      </c>
      <c r="BK39" s="87">
        <v>0</v>
      </c>
      <c r="BL39" s="87">
        <v>8413</v>
      </c>
      <c r="BM39" s="87">
        <v>0</v>
      </c>
      <c r="BN39" s="87">
        <v>0</v>
      </c>
      <c r="BO39" s="87">
        <v>0</v>
      </c>
      <c r="BP39" s="87">
        <v>1000</v>
      </c>
      <c r="BQ39" s="87">
        <v>0</v>
      </c>
      <c r="BR39" s="87">
        <v>1452</v>
      </c>
      <c r="BS39" s="87">
        <v>0</v>
      </c>
      <c r="BT39" s="87">
        <v>4000</v>
      </c>
      <c r="BU39" s="87">
        <v>1000</v>
      </c>
      <c r="BV39" s="87">
        <v>8344</v>
      </c>
      <c r="BW39" s="87">
        <v>1452</v>
      </c>
      <c r="BX39" s="87">
        <v>0</v>
      </c>
    </row>
    <row r="40" spans="1:76" s="91" customFormat="1" ht="16.5" customHeight="1" x14ac:dyDescent="0.45">
      <c r="A40" s="50" t="s">
        <v>431</v>
      </c>
      <c r="B40" s="87">
        <v>20</v>
      </c>
      <c r="C40" s="87">
        <v>20</v>
      </c>
      <c r="D40" s="87">
        <v>11</v>
      </c>
      <c r="E40" s="87">
        <v>15</v>
      </c>
      <c r="F40" s="87">
        <v>11</v>
      </c>
      <c r="G40" s="87">
        <v>0</v>
      </c>
      <c r="H40" s="87">
        <v>0</v>
      </c>
      <c r="I40" s="87">
        <v>0</v>
      </c>
      <c r="J40" s="87">
        <v>0</v>
      </c>
      <c r="K40" s="87">
        <v>0</v>
      </c>
      <c r="L40" s="87">
        <v>0</v>
      </c>
      <c r="M40" s="87">
        <v>0</v>
      </c>
      <c r="N40" s="87">
        <v>0</v>
      </c>
      <c r="O40" s="87">
        <v>0</v>
      </c>
      <c r="P40" s="87">
        <v>0</v>
      </c>
      <c r="Q40" s="87">
        <v>0</v>
      </c>
      <c r="R40" s="87">
        <v>0</v>
      </c>
      <c r="S40" s="87">
        <v>0</v>
      </c>
      <c r="T40" s="87">
        <v>0</v>
      </c>
      <c r="U40" s="87">
        <v>0</v>
      </c>
      <c r="V40" s="87">
        <v>0</v>
      </c>
      <c r="W40" s="87">
        <v>0</v>
      </c>
      <c r="X40" s="87">
        <v>0</v>
      </c>
      <c r="Y40" s="87">
        <v>0</v>
      </c>
      <c r="Z40" s="87">
        <v>0</v>
      </c>
      <c r="AA40" s="87">
        <v>0</v>
      </c>
      <c r="AB40" s="87">
        <v>0</v>
      </c>
      <c r="AC40" s="87">
        <v>0</v>
      </c>
      <c r="AD40" s="87">
        <v>0</v>
      </c>
      <c r="AE40" s="87">
        <v>0</v>
      </c>
      <c r="AF40" s="87">
        <v>0</v>
      </c>
      <c r="AG40" s="87">
        <v>0</v>
      </c>
      <c r="AH40" s="87">
        <v>0</v>
      </c>
      <c r="AI40" s="87">
        <v>0</v>
      </c>
      <c r="AJ40" s="87">
        <v>0</v>
      </c>
      <c r="AK40" s="87">
        <v>0</v>
      </c>
      <c r="AL40" s="87">
        <v>0</v>
      </c>
      <c r="AM40" s="87">
        <v>0</v>
      </c>
      <c r="AN40" s="87">
        <v>0</v>
      </c>
      <c r="AO40" s="87">
        <v>0</v>
      </c>
      <c r="AP40" s="87">
        <v>0</v>
      </c>
      <c r="AQ40" s="87">
        <v>0</v>
      </c>
      <c r="AR40" s="87">
        <v>0</v>
      </c>
      <c r="AS40" s="87">
        <v>0</v>
      </c>
      <c r="AT40" s="87">
        <v>0</v>
      </c>
      <c r="AU40" s="87">
        <v>0</v>
      </c>
      <c r="AV40" s="87">
        <v>0</v>
      </c>
      <c r="AW40" s="87">
        <v>0</v>
      </c>
      <c r="AX40" s="87">
        <v>0</v>
      </c>
      <c r="AY40" s="87">
        <v>0</v>
      </c>
      <c r="AZ40" s="87">
        <v>0</v>
      </c>
      <c r="BA40" s="87">
        <v>0</v>
      </c>
      <c r="BB40" s="87">
        <v>0</v>
      </c>
      <c r="BC40" s="87">
        <v>0</v>
      </c>
      <c r="BD40" s="87">
        <v>0</v>
      </c>
      <c r="BE40" s="87">
        <v>0</v>
      </c>
      <c r="BF40" s="87">
        <v>0</v>
      </c>
      <c r="BG40" s="87">
        <v>0</v>
      </c>
      <c r="BH40" s="87">
        <v>0</v>
      </c>
      <c r="BI40" s="87">
        <v>0</v>
      </c>
      <c r="BJ40" s="87">
        <v>0</v>
      </c>
      <c r="BK40" s="87">
        <v>0</v>
      </c>
      <c r="BL40" s="87">
        <v>0</v>
      </c>
      <c r="BM40" s="87">
        <v>0</v>
      </c>
      <c r="BN40" s="87">
        <v>0</v>
      </c>
      <c r="BO40" s="87">
        <v>0</v>
      </c>
      <c r="BP40" s="87">
        <v>36667</v>
      </c>
      <c r="BQ40" s="87">
        <v>0</v>
      </c>
      <c r="BR40" s="87">
        <v>0</v>
      </c>
      <c r="BS40" s="87">
        <v>76000</v>
      </c>
      <c r="BT40" s="87">
        <v>0</v>
      </c>
      <c r="BU40" s="87">
        <v>36667</v>
      </c>
      <c r="BV40" s="87">
        <v>0</v>
      </c>
      <c r="BW40" s="87">
        <v>0</v>
      </c>
      <c r="BX40" s="87">
        <v>76000</v>
      </c>
    </row>
    <row r="41" spans="1:76" s="91" customFormat="1" ht="16.5" customHeight="1" x14ac:dyDescent="0.45">
      <c r="A41" s="130" t="s">
        <v>46</v>
      </c>
      <c r="B41" s="87">
        <v>0</v>
      </c>
      <c r="C41" s="87">
        <v>0</v>
      </c>
      <c r="D41" s="87">
        <v>0</v>
      </c>
      <c r="E41" s="87">
        <v>0</v>
      </c>
      <c r="F41" s="87">
        <v>0</v>
      </c>
      <c r="G41" s="87">
        <v>196</v>
      </c>
      <c r="H41" s="87">
        <v>91</v>
      </c>
      <c r="I41" s="87">
        <v>149</v>
      </c>
      <c r="J41" s="87">
        <v>198</v>
      </c>
      <c r="K41" s="87">
        <v>193</v>
      </c>
      <c r="L41" s="87">
        <v>103</v>
      </c>
      <c r="M41" s="87">
        <v>52</v>
      </c>
      <c r="N41" s="87">
        <v>34</v>
      </c>
      <c r="O41" s="87">
        <v>37</v>
      </c>
      <c r="P41" s="87">
        <v>45</v>
      </c>
      <c r="Q41" s="87">
        <v>461</v>
      </c>
      <c r="R41" s="87">
        <v>386</v>
      </c>
      <c r="S41" s="87">
        <v>126</v>
      </c>
      <c r="T41" s="87">
        <v>117</v>
      </c>
      <c r="U41" s="87">
        <v>136</v>
      </c>
      <c r="V41" s="87">
        <v>780</v>
      </c>
      <c r="W41" s="87">
        <v>549</v>
      </c>
      <c r="X41" s="87">
        <v>321</v>
      </c>
      <c r="Y41" s="87">
        <v>368</v>
      </c>
      <c r="Z41" s="87">
        <v>386</v>
      </c>
      <c r="AA41" s="87">
        <v>1</v>
      </c>
      <c r="AB41" s="87">
        <v>3</v>
      </c>
      <c r="AC41" s="87">
        <v>1</v>
      </c>
      <c r="AD41" s="87">
        <v>1</v>
      </c>
      <c r="AE41" s="87">
        <v>1</v>
      </c>
      <c r="AF41" s="87">
        <v>15</v>
      </c>
      <c r="AG41" s="87">
        <v>18</v>
      </c>
      <c r="AH41" s="87">
        <v>11</v>
      </c>
      <c r="AI41" s="87">
        <v>12</v>
      </c>
      <c r="AJ41" s="87">
        <v>13</v>
      </c>
      <c r="AK41" s="87">
        <v>8</v>
      </c>
      <c r="AL41" s="87">
        <v>13</v>
      </c>
      <c r="AM41" s="87">
        <v>2</v>
      </c>
      <c r="AN41" s="87">
        <v>2</v>
      </c>
      <c r="AO41" s="87">
        <v>2</v>
      </c>
      <c r="AP41" s="87">
        <v>42</v>
      </c>
      <c r="AQ41" s="87">
        <v>33</v>
      </c>
      <c r="AR41" s="87">
        <v>11</v>
      </c>
      <c r="AS41" s="87">
        <v>10</v>
      </c>
      <c r="AT41" s="87">
        <v>8</v>
      </c>
      <c r="AU41" s="87">
        <v>66</v>
      </c>
      <c r="AV41" s="87">
        <v>67</v>
      </c>
      <c r="AW41" s="87">
        <v>24</v>
      </c>
      <c r="AX41" s="87">
        <v>24</v>
      </c>
      <c r="AY41" s="87">
        <v>24</v>
      </c>
      <c r="AZ41" s="87">
        <v>25624</v>
      </c>
      <c r="BA41" s="87">
        <v>6143</v>
      </c>
      <c r="BB41" s="87">
        <v>21779</v>
      </c>
      <c r="BC41" s="87">
        <v>23195</v>
      </c>
      <c r="BD41" s="87">
        <v>19533</v>
      </c>
      <c r="BE41" s="87">
        <v>13101</v>
      </c>
      <c r="BF41" s="87">
        <v>5191</v>
      </c>
      <c r="BG41" s="87">
        <v>14174</v>
      </c>
      <c r="BH41" s="87">
        <v>16975</v>
      </c>
      <c r="BI41" s="87">
        <v>14897</v>
      </c>
      <c r="BJ41" s="87">
        <v>13491</v>
      </c>
      <c r="BK41" s="87">
        <v>3889</v>
      </c>
      <c r="BL41" s="87">
        <v>20700</v>
      </c>
      <c r="BM41" s="87">
        <v>19664</v>
      </c>
      <c r="BN41" s="87">
        <v>22756</v>
      </c>
      <c r="BO41" s="87">
        <v>10885</v>
      </c>
      <c r="BP41" s="87">
        <v>11750</v>
      </c>
      <c r="BQ41" s="87">
        <v>11362</v>
      </c>
      <c r="BR41" s="87">
        <v>11855</v>
      </c>
      <c r="BS41" s="87">
        <v>16775</v>
      </c>
      <c r="BT41" s="87">
        <v>11867</v>
      </c>
      <c r="BU41" s="87">
        <v>8193</v>
      </c>
      <c r="BV41" s="87">
        <v>13484</v>
      </c>
      <c r="BW41" s="87">
        <v>15253</v>
      </c>
      <c r="BX41" s="87">
        <v>16318</v>
      </c>
    </row>
    <row r="42" spans="1:76" s="273" customFormat="1" ht="16.5" customHeight="1" x14ac:dyDescent="0.45">
      <c r="A42" s="130" t="s">
        <v>658</v>
      </c>
      <c r="B42" s="87">
        <v>0</v>
      </c>
      <c r="C42" s="87">
        <v>0</v>
      </c>
      <c r="D42" s="87">
        <v>7</v>
      </c>
      <c r="E42" s="87">
        <v>11</v>
      </c>
      <c r="F42" s="87">
        <v>4</v>
      </c>
      <c r="G42" s="87">
        <v>0</v>
      </c>
      <c r="H42" s="87">
        <v>0</v>
      </c>
      <c r="I42" s="87">
        <v>90</v>
      </c>
      <c r="J42" s="87">
        <v>63</v>
      </c>
      <c r="K42" s="87">
        <v>95</v>
      </c>
      <c r="L42" s="87">
        <v>0</v>
      </c>
      <c r="M42" s="87">
        <v>0</v>
      </c>
      <c r="N42" s="87">
        <v>120</v>
      </c>
      <c r="O42" s="87">
        <v>92</v>
      </c>
      <c r="P42" s="87">
        <v>113</v>
      </c>
      <c r="Q42" s="87">
        <v>0</v>
      </c>
      <c r="R42" s="87">
        <v>0</v>
      </c>
      <c r="S42" s="87">
        <v>493</v>
      </c>
      <c r="T42" s="87">
        <v>718</v>
      </c>
      <c r="U42" s="87">
        <v>831</v>
      </c>
      <c r="V42" s="87">
        <v>0</v>
      </c>
      <c r="W42" s="87">
        <v>0</v>
      </c>
      <c r="X42" s="87">
        <v>709</v>
      </c>
      <c r="Y42" s="87">
        <v>883</v>
      </c>
      <c r="Z42" s="87">
        <v>1044</v>
      </c>
      <c r="AA42" s="87">
        <v>0</v>
      </c>
      <c r="AB42" s="87">
        <v>0</v>
      </c>
      <c r="AC42" s="87">
        <v>0</v>
      </c>
      <c r="AD42" s="87">
        <v>0</v>
      </c>
      <c r="AE42" s="87">
        <v>0</v>
      </c>
      <c r="AF42" s="87">
        <v>0</v>
      </c>
      <c r="AG42" s="87">
        <v>0</v>
      </c>
      <c r="AH42" s="87">
        <v>3</v>
      </c>
      <c r="AI42" s="87">
        <v>1</v>
      </c>
      <c r="AJ42" s="87">
        <v>5</v>
      </c>
      <c r="AK42" s="87">
        <v>0</v>
      </c>
      <c r="AL42" s="87">
        <v>0</v>
      </c>
      <c r="AM42" s="87">
        <v>2</v>
      </c>
      <c r="AN42" s="87">
        <v>1</v>
      </c>
      <c r="AO42" s="87">
        <v>1</v>
      </c>
      <c r="AP42" s="87">
        <v>0</v>
      </c>
      <c r="AQ42" s="87">
        <v>0</v>
      </c>
      <c r="AR42" s="87">
        <v>35</v>
      </c>
      <c r="AS42" s="87">
        <v>38</v>
      </c>
      <c r="AT42" s="87">
        <v>44</v>
      </c>
      <c r="AU42" s="87">
        <v>0</v>
      </c>
      <c r="AV42" s="87">
        <v>0</v>
      </c>
      <c r="AW42" s="87">
        <v>40</v>
      </c>
      <c r="AX42" s="87">
        <v>40</v>
      </c>
      <c r="AY42" s="87">
        <v>50</v>
      </c>
      <c r="AZ42" s="87">
        <v>0</v>
      </c>
      <c r="BA42" s="87">
        <v>0</v>
      </c>
      <c r="BB42" s="87">
        <v>91168</v>
      </c>
      <c r="BC42" s="87">
        <v>112397</v>
      </c>
      <c r="BD42" s="87">
        <v>49694</v>
      </c>
      <c r="BE42" s="87">
        <v>0</v>
      </c>
      <c r="BF42" s="87">
        <v>0</v>
      </c>
      <c r="BG42" s="87">
        <v>30597</v>
      </c>
      <c r="BH42" s="87">
        <v>100808</v>
      </c>
      <c r="BI42" s="87">
        <v>19584</v>
      </c>
      <c r="BJ42" s="87">
        <v>0</v>
      </c>
      <c r="BK42" s="87">
        <v>0</v>
      </c>
      <c r="BL42" s="87">
        <v>72891</v>
      </c>
      <c r="BM42" s="87">
        <v>95732</v>
      </c>
      <c r="BN42" s="87">
        <v>82669</v>
      </c>
      <c r="BO42" s="87">
        <v>0</v>
      </c>
      <c r="BP42" s="87">
        <v>0</v>
      </c>
      <c r="BQ42" s="87">
        <v>13970</v>
      </c>
      <c r="BR42" s="87">
        <v>18751</v>
      </c>
      <c r="BS42" s="87">
        <v>18918</v>
      </c>
      <c r="BT42" s="87">
        <v>0</v>
      </c>
      <c r="BU42" s="87">
        <v>0</v>
      </c>
      <c r="BV42" s="87">
        <v>17762</v>
      </c>
      <c r="BW42" s="87">
        <v>22094</v>
      </c>
      <c r="BX42" s="87">
        <v>20769</v>
      </c>
    </row>
    <row r="43" spans="1:76" s="91" customFormat="1" ht="16.5" customHeight="1" x14ac:dyDescent="0.45">
      <c r="A43" s="85" t="s">
        <v>160</v>
      </c>
      <c r="B43" s="87">
        <v>53</v>
      </c>
      <c r="C43" s="87">
        <v>66</v>
      </c>
      <c r="D43" s="87">
        <v>55</v>
      </c>
      <c r="E43" s="87">
        <v>67</v>
      </c>
      <c r="F43" s="87">
        <v>53</v>
      </c>
      <c r="G43" s="87">
        <v>7572</v>
      </c>
      <c r="H43" s="87">
        <v>956</v>
      </c>
      <c r="I43" s="87">
        <v>869</v>
      </c>
      <c r="J43" s="87">
        <v>1050</v>
      </c>
      <c r="K43" s="87">
        <v>986</v>
      </c>
      <c r="L43" s="87">
        <v>649</v>
      </c>
      <c r="M43" s="87">
        <v>885</v>
      </c>
      <c r="N43" s="87">
        <v>960</v>
      </c>
      <c r="O43" s="87">
        <v>969</v>
      </c>
      <c r="P43" s="87">
        <v>1011</v>
      </c>
      <c r="Q43" s="87">
        <v>1142</v>
      </c>
      <c r="R43" s="87">
        <v>1918</v>
      </c>
      <c r="S43" s="87">
        <v>1606</v>
      </c>
      <c r="T43" s="87">
        <v>1817</v>
      </c>
      <c r="U43" s="87">
        <v>1877</v>
      </c>
      <c r="V43" s="87">
        <v>9417</v>
      </c>
      <c r="W43" s="87">
        <v>3825</v>
      </c>
      <c r="X43" s="87">
        <v>3489</v>
      </c>
      <c r="Y43" s="87">
        <v>3902</v>
      </c>
      <c r="Z43" s="87">
        <v>3927</v>
      </c>
      <c r="AA43" s="87">
        <v>3</v>
      </c>
      <c r="AB43" s="87">
        <v>7</v>
      </c>
      <c r="AC43" s="87">
        <v>3</v>
      </c>
      <c r="AD43" s="87">
        <v>3</v>
      </c>
      <c r="AE43" s="87">
        <v>3</v>
      </c>
      <c r="AF43" s="87">
        <v>33</v>
      </c>
      <c r="AG43" s="87">
        <v>52</v>
      </c>
      <c r="AH43" s="87">
        <v>38</v>
      </c>
      <c r="AI43" s="87">
        <v>38</v>
      </c>
      <c r="AJ43" s="87">
        <v>46</v>
      </c>
      <c r="AK43" s="87">
        <v>38</v>
      </c>
      <c r="AL43" s="87">
        <v>61</v>
      </c>
      <c r="AM43" s="87">
        <v>40</v>
      </c>
      <c r="AN43" s="87">
        <v>42</v>
      </c>
      <c r="AO43" s="87">
        <v>40</v>
      </c>
      <c r="AP43" s="87">
        <v>103</v>
      </c>
      <c r="AQ43" s="87">
        <v>148</v>
      </c>
      <c r="AR43" s="87">
        <v>129</v>
      </c>
      <c r="AS43" s="87">
        <v>125</v>
      </c>
      <c r="AT43" s="87">
        <v>126</v>
      </c>
      <c r="AU43" s="87">
        <v>177</v>
      </c>
      <c r="AV43" s="87">
        <v>268</v>
      </c>
      <c r="AW43" s="87">
        <v>210</v>
      </c>
      <c r="AX43" s="87">
        <v>208</v>
      </c>
      <c r="AY43" s="87">
        <v>215</v>
      </c>
      <c r="AZ43" s="87">
        <v>20125</v>
      </c>
      <c r="BA43" s="87">
        <v>9619</v>
      </c>
      <c r="BB43" s="87">
        <v>18764</v>
      </c>
      <c r="BC43" s="87">
        <v>19756</v>
      </c>
      <c r="BD43" s="87">
        <v>19807</v>
      </c>
      <c r="BE43" s="87">
        <v>231736</v>
      </c>
      <c r="BF43" s="87">
        <v>18203</v>
      </c>
      <c r="BG43" s="87">
        <v>22561</v>
      </c>
      <c r="BH43" s="87">
        <v>27721</v>
      </c>
      <c r="BI43" s="87">
        <v>21466</v>
      </c>
      <c r="BJ43" s="87">
        <v>16967</v>
      </c>
      <c r="BK43" s="87">
        <v>14634</v>
      </c>
      <c r="BL43" s="87">
        <v>23869</v>
      </c>
      <c r="BM43" s="87">
        <v>23260</v>
      </c>
      <c r="BN43" s="87">
        <v>25021</v>
      </c>
      <c r="BO43" s="87">
        <v>11041</v>
      </c>
      <c r="BP43" s="87">
        <v>12966</v>
      </c>
      <c r="BQ43" s="87">
        <v>12481</v>
      </c>
      <c r="BR43" s="87">
        <v>14552</v>
      </c>
      <c r="BS43" s="87">
        <v>14920</v>
      </c>
      <c r="BT43" s="87">
        <v>53199</v>
      </c>
      <c r="BU43" s="87">
        <v>14284</v>
      </c>
      <c r="BV43" s="87">
        <v>16592</v>
      </c>
      <c r="BW43" s="87">
        <v>18782</v>
      </c>
      <c r="BX43" s="87">
        <v>18280</v>
      </c>
    </row>
    <row r="44" spans="1:76" s="91" customFormat="1" ht="16.5" customHeight="1" x14ac:dyDescent="0.45">
      <c r="A44" s="266"/>
      <c r="B44" s="94"/>
      <c r="C44" s="94"/>
      <c r="D44" s="94"/>
      <c r="E44" s="355"/>
      <c r="F44" s="355"/>
      <c r="G44" s="94"/>
      <c r="H44" s="94"/>
      <c r="I44" s="94"/>
      <c r="J44" s="355"/>
      <c r="K44" s="355"/>
      <c r="L44" s="94"/>
      <c r="M44" s="94"/>
      <c r="N44" s="355"/>
      <c r="O44" s="355"/>
      <c r="P44" s="94"/>
      <c r="Q44" s="94"/>
      <c r="R44" s="94"/>
      <c r="S44" s="94"/>
      <c r="T44" s="355"/>
      <c r="U44" s="355"/>
      <c r="V44" s="94"/>
      <c r="W44" s="355"/>
      <c r="X44" s="94"/>
      <c r="Y44" s="355"/>
      <c r="Z44" s="94"/>
      <c r="AA44" s="94"/>
      <c r="AB44" s="94"/>
      <c r="AC44" s="94"/>
      <c r="AD44" s="355"/>
      <c r="AE44" s="355"/>
      <c r="AF44" s="94"/>
      <c r="AG44" s="94"/>
      <c r="AH44" s="355"/>
      <c r="AI44" s="355"/>
      <c r="AJ44" s="94"/>
      <c r="AK44" s="94"/>
      <c r="AL44" s="94"/>
      <c r="AM44" s="355"/>
      <c r="AN44" s="355"/>
      <c r="AO44" s="94"/>
      <c r="AP44" s="94"/>
      <c r="AQ44" s="94"/>
      <c r="AR44" s="355"/>
      <c r="AS44" s="355"/>
      <c r="AT44" s="94"/>
      <c r="AU44" s="94"/>
      <c r="AV44" s="355"/>
      <c r="AW44" s="94"/>
      <c r="AX44" s="355"/>
      <c r="AY44" s="94"/>
      <c r="AZ44" s="94"/>
      <c r="BA44" s="94"/>
      <c r="BB44" s="94"/>
      <c r="BC44" s="355"/>
      <c r="BD44" s="355"/>
      <c r="BE44" s="94"/>
      <c r="BF44" s="94"/>
      <c r="BG44" s="355"/>
      <c r="BH44" s="355"/>
      <c r="BI44" s="94"/>
      <c r="BJ44" s="94"/>
      <c r="BK44" s="355"/>
      <c r="BL44" s="94"/>
      <c r="BM44" s="355"/>
      <c r="BN44" s="94"/>
      <c r="BO44" s="94"/>
      <c r="BP44" s="94"/>
      <c r="BQ44" s="94"/>
      <c r="BR44" s="355"/>
      <c r="BS44" s="355"/>
      <c r="BT44" s="94"/>
      <c r="BU44" s="355"/>
      <c r="BV44" s="94"/>
      <c r="BW44" s="355"/>
      <c r="BX44" s="94"/>
    </row>
    <row r="45" spans="1:76" s="91" customFormat="1" ht="54" customHeight="1" x14ac:dyDescent="0.45">
      <c r="B45" s="749" t="s">
        <v>419</v>
      </c>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1"/>
      <c r="AA45" s="752" t="s">
        <v>420</v>
      </c>
      <c r="AB45" s="753"/>
      <c r="AC45" s="753"/>
      <c r="AD45" s="753"/>
      <c r="AE45" s="753"/>
      <c r="AF45" s="753"/>
      <c r="AG45" s="753"/>
      <c r="AH45" s="753"/>
      <c r="AI45" s="753"/>
      <c r="AJ45" s="753"/>
      <c r="AK45" s="753"/>
      <c r="AL45" s="753"/>
      <c r="AM45" s="753"/>
      <c r="AN45" s="753"/>
      <c r="AO45" s="753"/>
      <c r="AP45" s="753"/>
      <c r="AQ45" s="753"/>
      <c r="AR45" s="753"/>
      <c r="AS45" s="753"/>
      <c r="AT45" s="753"/>
      <c r="AU45" s="753"/>
      <c r="AV45" s="753"/>
      <c r="AW45" s="753"/>
      <c r="AX45" s="753"/>
      <c r="AY45" s="754"/>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row>
    <row r="46" spans="1:76" s="91" customFormat="1" ht="15.75" customHeight="1" x14ac:dyDescent="0.45">
      <c r="A46" s="256"/>
      <c r="B46" s="739" t="s">
        <v>34</v>
      </c>
      <c r="C46" s="738"/>
      <c r="D46" s="738"/>
      <c r="E46" s="566"/>
      <c r="F46" s="559"/>
      <c r="G46" s="738" t="s">
        <v>15</v>
      </c>
      <c r="H46" s="738"/>
      <c r="I46" s="738"/>
      <c r="J46" s="566"/>
      <c r="K46" s="559"/>
      <c r="L46" s="738" t="s">
        <v>16</v>
      </c>
      <c r="M46" s="738"/>
      <c r="N46" s="738"/>
      <c r="O46" s="738"/>
      <c r="P46" s="738"/>
      <c r="Q46" s="738" t="s">
        <v>17</v>
      </c>
      <c r="R46" s="738"/>
      <c r="S46" s="738"/>
      <c r="T46" s="566"/>
      <c r="U46" s="559"/>
      <c r="V46" s="738" t="s">
        <v>18</v>
      </c>
      <c r="W46" s="738"/>
      <c r="X46" s="738"/>
      <c r="Y46" s="738"/>
      <c r="Z46" s="755"/>
      <c r="AA46" s="739" t="s">
        <v>34</v>
      </c>
      <c r="AB46" s="738"/>
      <c r="AC46" s="738"/>
      <c r="AD46" s="566"/>
      <c r="AE46" s="559"/>
      <c r="AF46" s="738" t="s">
        <v>15</v>
      </c>
      <c r="AG46" s="738"/>
      <c r="AH46" s="738"/>
      <c r="AI46" s="738"/>
      <c r="AJ46" s="738"/>
      <c r="AK46" s="738" t="s">
        <v>16</v>
      </c>
      <c r="AL46" s="738"/>
      <c r="AM46" s="738"/>
      <c r="AN46" s="738"/>
      <c r="AO46" s="738"/>
      <c r="AP46" s="738" t="s">
        <v>17</v>
      </c>
      <c r="AQ46" s="738"/>
      <c r="AR46" s="738"/>
      <c r="AS46" s="738"/>
      <c r="AT46" s="738"/>
      <c r="AU46" s="738" t="s">
        <v>18</v>
      </c>
      <c r="AV46" s="738"/>
      <c r="AW46" s="738"/>
      <c r="AX46" s="738"/>
      <c r="AY46" s="738"/>
      <c r="BC46" s="273"/>
      <c r="BD46" s="273"/>
      <c r="BG46" s="273"/>
      <c r="BH46" s="273"/>
      <c r="BK46" s="273"/>
      <c r="BM46" s="273"/>
      <c r="BR46" s="273"/>
      <c r="BS46" s="273"/>
      <c r="BU46" s="273"/>
      <c r="BW46" s="273"/>
    </row>
    <row r="47" spans="1:76" s="258" customFormat="1" ht="30" customHeight="1" x14ac:dyDescent="0.35">
      <c r="A47" s="265"/>
      <c r="B47" s="669" t="s">
        <v>358</v>
      </c>
      <c r="C47" s="669" t="s">
        <v>359</v>
      </c>
      <c r="D47" s="669" t="s">
        <v>577</v>
      </c>
      <c r="E47" s="669" t="s">
        <v>688</v>
      </c>
      <c r="F47" s="669" t="s">
        <v>689</v>
      </c>
      <c r="G47" s="669" t="s">
        <v>358</v>
      </c>
      <c r="H47" s="669" t="s">
        <v>359</v>
      </c>
      <c r="I47" s="669" t="s">
        <v>577</v>
      </c>
      <c r="J47" s="669" t="s">
        <v>688</v>
      </c>
      <c r="K47" s="669" t="s">
        <v>689</v>
      </c>
      <c r="L47" s="669" t="s">
        <v>358</v>
      </c>
      <c r="M47" s="669" t="s">
        <v>359</v>
      </c>
      <c r="N47" s="669" t="s">
        <v>577</v>
      </c>
      <c r="O47" s="669" t="s">
        <v>688</v>
      </c>
      <c r="P47" s="669" t="s">
        <v>689</v>
      </c>
      <c r="Q47" s="669" t="s">
        <v>358</v>
      </c>
      <c r="R47" s="669" t="s">
        <v>359</v>
      </c>
      <c r="S47" s="669" t="s">
        <v>577</v>
      </c>
      <c r="T47" s="669" t="s">
        <v>688</v>
      </c>
      <c r="U47" s="669" t="s">
        <v>689</v>
      </c>
      <c r="V47" s="669" t="s">
        <v>358</v>
      </c>
      <c r="W47" s="669" t="s">
        <v>359</v>
      </c>
      <c r="X47" s="669" t="s">
        <v>577</v>
      </c>
      <c r="Y47" s="669" t="s">
        <v>688</v>
      </c>
      <c r="Z47" s="669" t="s">
        <v>689</v>
      </c>
      <c r="AA47" s="532" t="s">
        <v>358</v>
      </c>
      <c r="AB47" s="532" t="s">
        <v>359</v>
      </c>
      <c r="AC47" s="532" t="s">
        <v>577</v>
      </c>
      <c r="AD47" s="567"/>
      <c r="AE47" s="567" t="s">
        <v>689</v>
      </c>
      <c r="AF47" s="532" t="s">
        <v>358</v>
      </c>
      <c r="AG47" s="532" t="s">
        <v>359</v>
      </c>
      <c r="AH47" s="532" t="s">
        <v>577</v>
      </c>
      <c r="AI47" s="567"/>
      <c r="AJ47" s="567" t="s">
        <v>689</v>
      </c>
      <c r="AK47" s="532" t="s">
        <v>358</v>
      </c>
      <c r="AL47" s="532" t="s">
        <v>359</v>
      </c>
      <c r="AM47" s="532" t="s">
        <v>577</v>
      </c>
      <c r="AN47" s="567"/>
      <c r="AO47" s="567" t="s">
        <v>689</v>
      </c>
      <c r="AP47" s="532" t="s">
        <v>358</v>
      </c>
      <c r="AQ47" s="532" t="s">
        <v>359</v>
      </c>
      <c r="AR47" s="532" t="s">
        <v>577</v>
      </c>
      <c r="AS47" s="567"/>
      <c r="AT47" s="567" t="s">
        <v>689</v>
      </c>
      <c r="AU47" s="532" t="s">
        <v>358</v>
      </c>
      <c r="AV47" s="532" t="s">
        <v>359</v>
      </c>
      <c r="AW47" s="532" t="s">
        <v>577</v>
      </c>
      <c r="AX47" s="567"/>
      <c r="AY47" s="567" t="s">
        <v>689</v>
      </c>
      <c r="BC47" s="356"/>
      <c r="BD47" s="356"/>
      <c r="BG47" s="356"/>
      <c r="BH47" s="356"/>
      <c r="BK47" s="356"/>
      <c r="BM47" s="356"/>
      <c r="BR47" s="356"/>
      <c r="BS47" s="356"/>
      <c r="BU47" s="356"/>
      <c r="BW47" s="356"/>
    </row>
    <row r="48" spans="1:76" s="102" customFormat="1" ht="16.5" customHeight="1" x14ac:dyDescent="0.45">
      <c r="A48" s="85" t="s">
        <v>306</v>
      </c>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BC48" s="218"/>
      <c r="BD48" s="218"/>
      <c r="BG48" s="218"/>
      <c r="BH48" s="218"/>
      <c r="BK48" s="218"/>
      <c r="BM48" s="218"/>
      <c r="BR48" s="218"/>
      <c r="BS48" s="218"/>
      <c r="BU48" s="218"/>
      <c r="BW48" s="218"/>
    </row>
    <row r="49" spans="1:75" s="102" customFormat="1" ht="16.5" customHeight="1" x14ac:dyDescent="0.45">
      <c r="A49" s="50" t="s">
        <v>41</v>
      </c>
      <c r="B49" s="268">
        <v>0.19</v>
      </c>
      <c r="C49" s="268">
        <v>0.2</v>
      </c>
      <c r="D49" s="268">
        <v>0.15</v>
      </c>
      <c r="E49" s="268">
        <v>0.11</v>
      </c>
      <c r="F49" s="268">
        <v>0.09</v>
      </c>
      <c r="G49" s="268">
        <v>0.13</v>
      </c>
      <c r="H49" s="268">
        <v>0.25</v>
      </c>
      <c r="I49" s="268">
        <v>0.32</v>
      </c>
      <c r="J49" s="268">
        <v>0.42</v>
      </c>
      <c r="K49" s="268">
        <v>0.4</v>
      </c>
      <c r="L49" s="268">
        <v>0.53</v>
      </c>
      <c r="M49" s="268">
        <v>0.55000000000000004</v>
      </c>
      <c r="N49" s="268">
        <v>0.48</v>
      </c>
      <c r="O49" s="268">
        <v>0.46</v>
      </c>
      <c r="P49" s="268">
        <v>0.46</v>
      </c>
      <c r="Q49" s="268">
        <v>0.28999999999999998</v>
      </c>
      <c r="R49" s="268">
        <v>0.32</v>
      </c>
      <c r="S49" s="268">
        <v>0.23</v>
      </c>
      <c r="T49" s="268">
        <v>0.23</v>
      </c>
      <c r="U49" s="268">
        <v>0.2</v>
      </c>
      <c r="V49" s="268">
        <v>0.27</v>
      </c>
      <c r="W49" s="268">
        <v>0.36</v>
      </c>
      <c r="X49" s="268">
        <v>0.32</v>
      </c>
      <c r="Y49" s="268">
        <v>0.34</v>
      </c>
      <c r="Z49" s="268">
        <v>0.32</v>
      </c>
      <c r="AA49" s="268">
        <v>0.11</v>
      </c>
      <c r="AB49" s="268">
        <v>0.11</v>
      </c>
      <c r="AC49" s="268">
        <v>0.09</v>
      </c>
      <c r="AD49" s="268">
        <v>0.08</v>
      </c>
      <c r="AE49" s="268">
        <v>0.08</v>
      </c>
      <c r="AF49" s="268">
        <v>0.15</v>
      </c>
      <c r="AG49" s="268">
        <v>0.19</v>
      </c>
      <c r="AH49" s="268">
        <v>0.21</v>
      </c>
      <c r="AI49" s="268">
        <v>0.28000000000000003</v>
      </c>
      <c r="AJ49" s="268">
        <v>0.32</v>
      </c>
      <c r="AK49" s="268">
        <v>0.45</v>
      </c>
      <c r="AL49" s="268">
        <v>0.4</v>
      </c>
      <c r="AM49" s="268">
        <v>0.35</v>
      </c>
      <c r="AN49" s="268">
        <v>0.37</v>
      </c>
      <c r="AO49" s="268">
        <v>0.37</v>
      </c>
      <c r="AP49" s="268">
        <v>0.23</v>
      </c>
      <c r="AQ49" s="268">
        <v>0.22</v>
      </c>
      <c r="AR49" s="268">
        <v>0.15</v>
      </c>
      <c r="AS49" s="268">
        <v>0.15</v>
      </c>
      <c r="AT49" s="268">
        <v>0.12</v>
      </c>
      <c r="AU49" s="268">
        <v>0.23</v>
      </c>
      <c r="AV49" s="268">
        <v>0.24</v>
      </c>
      <c r="AW49" s="268">
        <v>0.2</v>
      </c>
      <c r="AX49" s="268">
        <v>0.23</v>
      </c>
      <c r="AY49" s="268">
        <v>0.22</v>
      </c>
      <c r="BC49" s="218"/>
      <c r="BD49" s="218"/>
      <c r="BG49" s="218"/>
      <c r="BH49" s="218"/>
      <c r="BK49" s="218"/>
      <c r="BM49" s="218"/>
      <c r="BR49" s="218"/>
      <c r="BS49" s="218"/>
      <c r="BU49" s="218"/>
      <c r="BW49" s="218"/>
    </row>
    <row r="50" spans="1:75" s="102" customFormat="1" ht="16.5" customHeight="1" x14ac:dyDescent="0.45">
      <c r="A50" s="50" t="s">
        <v>421</v>
      </c>
      <c r="B50" s="268">
        <v>0.03</v>
      </c>
      <c r="C50" s="268">
        <v>7.0000000000000007E-2</v>
      </c>
      <c r="D50" s="268">
        <v>7.0000000000000007E-2</v>
      </c>
      <c r="E50" s="268">
        <v>7.0000000000000007E-2</v>
      </c>
      <c r="F50" s="268">
        <v>0.08</v>
      </c>
      <c r="G50" s="268">
        <v>0.08</v>
      </c>
      <c r="H50" s="268">
        <v>0.18</v>
      </c>
      <c r="I50" s="268">
        <v>0.13</v>
      </c>
      <c r="J50" s="268">
        <v>0.06</v>
      </c>
      <c r="K50" s="268">
        <v>0.06</v>
      </c>
      <c r="L50" s="268">
        <v>0.06</v>
      </c>
      <c r="M50" s="268">
        <v>0.09</v>
      </c>
      <c r="N50" s="268">
        <v>0.1</v>
      </c>
      <c r="O50" s="268">
        <v>0.11</v>
      </c>
      <c r="P50" s="268">
        <v>0.12</v>
      </c>
      <c r="Q50" s="268">
        <v>0.13</v>
      </c>
      <c r="R50" s="268">
        <v>0.13</v>
      </c>
      <c r="S50" s="268">
        <v>0.1</v>
      </c>
      <c r="T50" s="268">
        <v>0.11</v>
      </c>
      <c r="U50" s="268">
        <v>0.12</v>
      </c>
      <c r="V50" s="268">
        <v>0.09</v>
      </c>
      <c r="W50" s="268">
        <v>0.13</v>
      </c>
      <c r="X50" s="268">
        <v>0.11</v>
      </c>
      <c r="Y50" s="268">
        <v>0.09</v>
      </c>
      <c r="Z50" s="268">
        <v>0.1</v>
      </c>
      <c r="AA50" s="268">
        <v>0.04</v>
      </c>
      <c r="AB50" s="268">
        <v>0.08</v>
      </c>
      <c r="AC50" s="268">
        <v>0.08</v>
      </c>
      <c r="AD50" s="268">
        <v>0.09</v>
      </c>
      <c r="AE50" s="268">
        <v>0.11</v>
      </c>
      <c r="AF50" s="268">
        <v>0.1</v>
      </c>
      <c r="AG50" s="268">
        <v>0.14000000000000001</v>
      </c>
      <c r="AH50" s="268">
        <v>0.09</v>
      </c>
      <c r="AI50" s="268">
        <v>0.06</v>
      </c>
      <c r="AJ50" s="268">
        <v>7.0000000000000007E-2</v>
      </c>
      <c r="AK50" s="268">
        <v>7.0000000000000007E-2</v>
      </c>
      <c r="AL50" s="268">
        <v>0.08</v>
      </c>
      <c r="AM50" s="268">
        <v>0.09</v>
      </c>
      <c r="AN50" s="268">
        <v>0.12</v>
      </c>
      <c r="AO50" s="268">
        <v>0.14000000000000001</v>
      </c>
      <c r="AP50" s="268">
        <v>0.1</v>
      </c>
      <c r="AQ50" s="268">
        <v>0.15</v>
      </c>
      <c r="AR50" s="268">
        <v>0.08</v>
      </c>
      <c r="AS50" s="268">
        <v>0.08</v>
      </c>
      <c r="AT50" s="268">
        <v>0.09</v>
      </c>
      <c r="AU50" s="268">
        <v>0.09</v>
      </c>
      <c r="AV50" s="268">
        <v>0.13</v>
      </c>
      <c r="AW50" s="268">
        <v>0.08</v>
      </c>
      <c r="AX50" s="268">
        <v>0.08</v>
      </c>
      <c r="AY50" s="268">
        <v>0.09</v>
      </c>
      <c r="BC50" s="218"/>
      <c r="BD50" s="218"/>
      <c r="BG50" s="218"/>
      <c r="BH50" s="218"/>
      <c r="BK50" s="218"/>
      <c r="BM50" s="218"/>
      <c r="BR50" s="218"/>
      <c r="BS50" s="218"/>
      <c r="BU50" s="218"/>
      <c r="BW50" s="218"/>
    </row>
    <row r="51" spans="1:75" s="102" customFormat="1" ht="16.5" customHeight="1" x14ac:dyDescent="0.45">
      <c r="A51" s="50" t="s">
        <v>422</v>
      </c>
      <c r="B51" s="268">
        <v>0.02</v>
      </c>
      <c r="C51" s="268">
        <v>0.01</v>
      </c>
      <c r="D51" s="268">
        <v>0.02</v>
      </c>
      <c r="E51" s="268">
        <v>0.01</v>
      </c>
      <c r="F51" s="268">
        <v>0.01</v>
      </c>
      <c r="G51" s="268">
        <v>0.06</v>
      </c>
      <c r="H51" s="268">
        <v>0.11</v>
      </c>
      <c r="I51" s="268">
        <v>0.08</v>
      </c>
      <c r="J51" s="268">
        <v>7.0000000000000007E-2</v>
      </c>
      <c r="K51" s="268">
        <v>0.06</v>
      </c>
      <c r="L51" s="268">
        <v>0.05</v>
      </c>
      <c r="M51" s="268">
        <v>0.06</v>
      </c>
      <c r="N51" s="268">
        <v>0.04</v>
      </c>
      <c r="O51" s="268">
        <v>0.06</v>
      </c>
      <c r="P51" s="268">
        <v>0.01</v>
      </c>
      <c r="Q51" s="268">
        <v>7.0000000000000007E-2</v>
      </c>
      <c r="R51" s="268">
        <v>0.05</v>
      </c>
      <c r="S51" s="268">
        <v>0.05</v>
      </c>
      <c r="T51" s="268">
        <v>0.03</v>
      </c>
      <c r="U51" s="268">
        <v>0.03</v>
      </c>
      <c r="V51" s="268">
        <v>0.06</v>
      </c>
      <c r="W51" s="268">
        <v>7.0000000000000007E-2</v>
      </c>
      <c r="X51" s="268">
        <v>0.05</v>
      </c>
      <c r="Y51" s="268">
        <v>0.05</v>
      </c>
      <c r="Z51" s="268">
        <v>0.03</v>
      </c>
      <c r="AA51" s="268">
        <v>0.02</v>
      </c>
      <c r="AB51" s="268">
        <v>0.01</v>
      </c>
      <c r="AC51" s="268">
        <v>0.01</v>
      </c>
      <c r="AD51" s="268">
        <v>0.01</v>
      </c>
      <c r="AE51" s="268">
        <v>0.01</v>
      </c>
      <c r="AF51" s="268">
        <v>0.04</v>
      </c>
      <c r="AG51" s="268">
        <v>0.05</v>
      </c>
      <c r="AH51" s="268">
        <v>0.04</v>
      </c>
      <c r="AI51" s="268">
        <v>0.04</v>
      </c>
      <c r="AJ51" s="268">
        <v>0.05</v>
      </c>
      <c r="AK51" s="268">
        <v>0.04</v>
      </c>
      <c r="AL51" s="268">
        <v>0.04</v>
      </c>
      <c r="AM51" s="268">
        <v>0.03</v>
      </c>
      <c r="AN51" s="268">
        <v>0.02</v>
      </c>
      <c r="AO51" s="268">
        <v>0.01</v>
      </c>
      <c r="AP51" s="268">
        <v>0.03</v>
      </c>
      <c r="AQ51" s="268">
        <v>0.04</v>
      </c>
      <c r="AR51" s="268">
        <v>0.04</v>
      </c>
      <c r="AS51" s="268">
        <v>0.02</v>
      </c>
      <c r="AT51" s="268">
        <v>0.02</v>
      </c>
      <c r="AU51" s="268">
        <v>0.04</v>
      </c>
      <c r="AV51" s="268">
        <v>0.05</v>
      </c>
      <c r="AW51" s="268">
        <v>0.04</v>
      </c>
      <c r="AX51" s="268">
        <v>0.03</v>
      </c>
      <c r="AY51" s="268">
        <v>0.03</v>
      </c>
      <c r="BC51" s="218"/>
      <c r="BD51" s="218"/>
      <c r="BG51" s="218"/>
      <c r="BH51" s="218"/>
      <c r="BK51" s="218"/>
      <c r="BM51" s="218"/>
      <c r="BR51" s="218"/>
      <c r="BS51" s="218"/>
      <c r="BU51" s="218"/>
      <c r="BW51" s="218"/>
    </row>
    <row r="52" spans="1:75" s="102" customFormat="1" ht="16.5" customHeight="1" x14ac:dyDescent="0.45">
      <c r="A52" s="50" t="s">
        <v>423</v>
      </c>
      <c r="B52" s="268">
        <v>0.16</v>
      </c>
      <c r="C52" s="268">
        <v>0.16</v>
      </c>
      <c r="D52" s="268">
        <v>0.16</v>
      </c>
      <c r="E52" s="268">
        <v>0.11</v>
      </c>
      <c r="F52" s="268">
        <v>0.15</v>
      </c>
      <c r="G52" s="268">
        <v>0.09</v>
      </c>
      <c r="H52" s="268">
        <v>0.18</v>
      </c>
      <c r="I52" s="268">
        <v>0.17</v>
      </c>
      <c r="J52" s="268">
        <v>0.15</v>
      </c>
      <c r="K52" s="268">
        <v>0.18</v>
      </c>
      <c r="L52" s="268">
        <v>0.08</v>
      </c>
      <c r="M52" s="268">
        <v>0.09</v>
      </c>
      <c r="N52" s="268">
        <v>0.09</v>
      </c>
      <c r="O52" s="268">
        <v>0.08</v>
      </c>
      <c r="P52" s="268">
        <v>0.09</v>
      </c>
      <c r="Q52" s="268">
        <v>0.14000000000000001</v>
      </c>
      <c r="R52" s="268">
        <v>0.15</v>
      </c>
      <c r="S52" s="268">
        <v>0.15</v>
      </c>
      <c r="T52" s="268">
        <v>0.14000000000000001</v>
      </c>
      <c r="U52" s="268">
        <v>0.18</v>
      </c>
      <c r="V52" s="268">
        <v>0.11</v>
      </c>
      <c r="W52" s="268">
        <v>0.14000000000000001</v>
      </c>
      <c r="X52" s="268">
        <v>0.14000000000000001</v>
      </c>
      <c r="Y52" s="268">
        <v>0.13</v>
      </c>
      <c r="Z52" s="268">
        <v>0.16</v>
      </c>
      <c r="AA52" s="268">
        <v>0.03</v>
      </c>
      <c r="AB52" s="268">
        <v>0.03</v>
      </c>
      <c r="AC52" s="268">
        <v>0.03</v>
      </c>
      <c r="AD52" s="268">
        <v>0.03</v>
      </c>
      <c r="AE52" s="268">
        <v>0.03</v>
      </c>
      <c r="AF52" s="268">
        <v>0.03</v>
      </c>
      <c r="AG52" s="268">
        <v>0.03</v>
      </c>
      <c r="AH52" s="268">
        <v>0.03</v>
      </c>
      <c r="AI52" s="268">
        <v>0.03</v>
      </c>
      <c r="AJ52" s="268">
        <v>0.03</v>
      </c>
      <c r="AK52" s="268">
        <v>0.03</v>
      </c>
      <c r="AL52" s="268">
        <v>0.02</v>
      </c>
      <c r="AM52" s="268">
        <v>0.02</v>
      </c>
      <c r="AN52" s="268">
        <v>0.02</v>
      </c>
      <c r="AO52" s="268">
        <v>0.02</v>
      </c>
      <c r="AP52" s="268">
        <v>0.03</v>
      </c>
      <c r="AQ52" s="268">
        <v>0.05</v>
      </c>
      <c r="AR52" s="268">
        <v>0.03</v>
      </c>
      <c r="AS52" s="268">
        <v>0.03</v>
      </c>
      <c r="AT52" s="268">
        <v>0.03</v>
      </c>
      <c r="AU52" s="268">
        <v>0.03</v>
      </c>
      <c r="AV52" s="268">
        <v>0.04</v>
      </c>
      <c r="AW52" s="268">
        <v>0.03</v>
      </c>
      <c r="AX52" s="268">
        <v>0.03</v>
      </c>
      <c r="AY52" s="268">
        <v>0.03</v>
      </c>
      <c r="BC52" s="218"/>
      <c r="BD52" s="218"/>
      <c r="BG52" s="218"/>
      <c r="BH52" s="218"/>
      <c r="BK52" s="218"/>
      <c r="BM52" s="218"/>
      <c r="BR52" s="218"/>
      <c r="BS52" s="218"/>
      <c r="BU52" s="218"/>
      <c r="BW52" s="218"/>
    </row>
    <row r="53" spans="1:75" s="102" customFormat="1" ht="16.5" customHeight="1" x14ac:dyDescent="0.45">
      <c r="A53" s="50" t="s">
        <v>424</v>
      </c>
      <c r="B53" s="268">
        <v>0.02</v>
      </c>
      <c r="C53" s="268">
        <v>0.01</v>
      </c>
      <c r="D53" s="268">
        <v>0.02</v>
      </c>
      <c r="E53" s="268">
        <v>0.01</v>
      </c>
      <c r="F53" s="268">
        <v>0.02</v>
      </c>
      <c r="G53" s="268">
        <v>0.01</v>
      </c>
      <c r="H53" s="268">
        <v>0.02</v>
      </c>
      <c r="I53" s="268">
        <v>0.02</v>
      </c>
      <c r="J53" s="268">
        <v>0.02</v>
      </c>
      <c r="K53" s="268">
        <v>0.03</v>
      </c>
      <c r="L53" s="268">
        <v>0.01</v>
      </c>
      <c r="M53" s="268">
        <v>0.01</v>
      </c>
      <c r="N53" s="268">
        <v>0.01</v>
      </c>
      <c r="O53" s="268">
        <v>0.01</v>
      </c>
      <c r="P53" s="268">
        <v>0.03</v>
      </c>
      <c r="Q53" s="268">
        <v>0.01</v>
      </c>
      <c r="R53" s="268">
        <v>0.01</v>
      </c>
      <c r="S53" s="268">
        <v>0.01</v>
      </c>
      <c r="T53" s="268">
        <v>0.01</v>
      </c>
      <c r="U53" s="268">
        <v>0.01</v>
      </c>
      <c r="V53" s="268">
        <v>0.01</v>
      </c>
      <c r="W53" s="268">
        <v>0.01</v>
      </c>
      <c r="X53" s="268">
        <v>0.01</v>
      </c>
      <c r="Y53" s="268">
        <v>0.01</v>
      </c>
      <c r="Z53" s="268">
        <v>0.02</v>
      </c>
      <c r="AA53" s="268">
        <v>0</v>
      </c>
      <c r="AB53" s="268">
        <v>0</v>
      </c>
      <c r="AC53" s="268">
        <v>0</v>
      </c>
      <c r="AD53" s="268">
        <v>0</v>
      </c>
      <c r="AE53" s="268">
        <v>0</v>
      </c>
      <c r="AF53" s="268">
        <v>0</v>
      </c>
      <c r="AG53" s="268">
        <v>0</v>
      </c>
      <c r="AH53" s="268">
        <v>0</v>
      </c>
      <c r="AI53" s="268">
        <v>0</v>
      </c>
      <c r="AJ53" s="268">
        <v>0</v>
      </c>
      <c r="AK53" s="268">
        <v>0</v>
      </c>
      <c r="AL53" s="268">
        <v>0</v>
      </c>
      <c r="AM53" s="268">
        <v>0</v>
      </c>
      <c r="AN53" s="268">
        <v>0</v>
      </c>
      <c r="AO53" s="268">
        <v>0.02</v>
      </c>
      <c r="AP53" s="268">
        <v>0</v>
      </c>
      <c r="AQ53" s="268">
        <v>0</v>
      </c>
      <c r="AR53" s="268">
        <v>0</v>
      </c>
      <c r="AS53" s="268">
        <v>0</v>
      </c>
      <c r="AT53" s="268">
        <v>0</v>
      </c>
      <c r="AU53" s="268">
        <v>0</v>
      </c>
      <c r="AV53" s="268">
        <v>0</v>
      </c>
      <c r="AW53" s="268">
        <v>0</v>
      </c>
      <c r="AX53" s="268">
        <v>0</v>
      </c>
      <c r="AY53" s="268">
        <v>0.01</v>
      </c>
      <c r="BC53" s="218"/>
      <c r="BD53" s="218"/>
      <c r="BG53" s="218"/>
      <c r="BH53" s="218"/>
      <c r="BK53" s="218"/>
      <c r="BM53" s="218"/>
      <c r="BR53" s="218"/>
      <c r="BS53" s="218"/>
      <c r="BU53" s="218"/>
      <c r="BW53" s="218"/>
    </row>
    <row r="54" spans="1:75" s="102" customFormat="1" ht="16.5" customHeight="1" x14ac:dyDescent="0.45">
      <c r="A54" s="50" t="s">
        <v>43</v>
      </c>
      <c r="B54" s="268">
        <v>0.06</v>
      </c>
      <c r="C54" s="268">
        <v>0.06</v>
      </c>
      <c r="D54" s="268">
        <v>7.0000000000000007E-2</v>
      </c>
      <c r="E54" s="268">
        <v>0.04</v>
      </c>
      <c r="F54" s="268">
        <v>0.05</v>
      </c>
      <c r="G54" s="268">
        <v>0.04</v>
      </c>
      <c r="H54" s="268">
        <v>0.08</v>
      </c>
      <c r="I54" s="268">
        <v>7.0000000000000007E-2</v>
      </c>
      <c r="J54" s="268">
        <v>0.09</v>
      </c>
      <c r="K54" s="268">
        <v>0.1</v>
      </c>
      <c r="L54" s="268">
        <v>0.06</v>
      </c>
      <c r="M54" s="268">
        <v>0.05</v>
      </c>
      <c r="N54" s="268">
        <v>0.06</v>
      </c>
      <c r="O54" s="268">
        <v>0.03</v>
      </c>
      <c r="P54" s="268">
        <v>0.04</v>
      </c>
      <c r="Q54" s="268">
        <v>0.04</v>
      </c>
      <c r="R54" s="268">
        <v>0.04</v>
      </c>
      <c r="S54" s="268">
        <v>0.04</v>
      </c>
      <c r="T54" s="268">
        <v>0.04</v>
      </c>
      <c r="U54" s="268">
        <v>0.05</v>
      </c>
      <c r="V54" s="268">
        <v>0.04</v>
      </c>
      <c r="W54" s="268">
        <v>0.05</v>
      </c>
      <c r="X54" s="268">
        <v>0.05</v>
      </c>
      <c r="Y54" s="268">
        <v>0.05</v>
      </c>
      <c r="Z54" s="268">
        <v>0.06</v>
      </c>
      <c r="AA54" s="268">
        <v>0.02</v>
      </c>
      <c r="AB54" s="268">
        <v>0.02</v>
      </c>
      <c r="AC54" s="268">
        <v>0.04</v>
      </c>
      <c r="AD54" s="268">
        <v>0.04</v>
      </c>
      <c r="AE54" s="268">
        <v>0.05</v>
      </c>
      <c r="AF54" s="268">
        <v>0.02</v>
      </c>
      <c r="AG54" s="268">
        <v>0.02</v>
      </c>
      <c r="AH54" s="268">
        <v>0.02</v>
      </c>
      <c r="AI54" s="268">
        <v>0.02</v>
      </c>
      <c r="AJ54" s="268">
        <v>0.03</v>
      </c>
      <c r="AK54" s="268">
        <v>0.02</v>
      </c>
      <c r="AL54" s="268">
        <v>0.02</v>
      </c>
      <c r="AM54" s="268">
        <v>0.02</v>
      </c>
      <c r="AN54" s="268">
        <v>0.01</v>
      </c>
      <c r="AO54" s="268">
        <v>0.01</v>
      </c>
      <c r="AP54" s="268">
        <v>0.01</v>
      </c>
      <c r="AQ54" s="268">
        <v>0.01</v>
      </c>
      <c r="AR54" s="268">
        <v>0.01</v>
      </c>
      <c r="AS54" s="268">
        <v>0.01</v>
      </c>
      <c r="AT54" s="268">
        <v>0.01</v>
      </c>
      <c r="AU54" s="268">
        <v>0.01</v>
      </c>
      <c r="AV54" s="268">
        <v>0.01</v>
      </c>
      <c r="AW54" s="268">
        <v>0.01</v>
      </c>
      <c r="AX54" s="268">
        <v>0.01</v>
      </c>
      <c r="AY54" s="268">
        <v>0.01</v>
      </c>
      <c r="BC54" s="218"/>
      <c r="BD54" s="218"/>
      <c r="BG54" s="218"/>
      <c r="BH54" s="218"/>
      <c r="BK54" s="218"/>
      <c r="BM54" s="218"/>
      <c r="BR54" s="218"/>
      <c r="BS54" s="218"/>
      <c r="BU54" s="218"/>
      <c r="BW54" s="218"/>
    </row>
    <row r="55" spans="1:75" s="102" customFormat="1" ht="16.5" customHeight="1" x14ac:dyDescent="0.45">
      <c r="A55" s="50" t="s">
        <v>425</v>
      </c>
      <c r="B55" s="268">
        <v>0</v>
      </c>
      <c r="C55" s="268">
        <v>0</v>
      </c>
      <c r="D55" s="268">
        <v>0</v>
      </c>
      <c r="E55" s="268">
        <v>0</v>
      </c>
      <c r="F55" s="268">
        <v>0</v>
      </c>
      <c r="G55" s="268">
        <v>0</v>
      </c>
      <c r="H55" s="268">
        <v>0</v>
      </c>
      <c r="I55" s="268">
        <v>0</v>
      </c>
      <c r="J55" s="268">
        <v>0</v>
      </c>
      <c r="K55" s="268">
        <v>0</v>
      </c>
      <c r="L55" s="268">
        <v>0</v>
      </c>
      <c r="M55" s="268">
        <v>0</v>
      </c>
      <c r="N55" s="268">
        <v>0</v>
      </c>
      <c r="O55" s="268">
        <v>0.02</v>
      </c>
      <c r="P55" s="268">
        <v>0.02</v>
      </c>
      <c r="Q55" s="268">
        <v>0</v>
      </c>
      <c r="R55" s="268">
        <v>0.01</v>
      </c>
      <c r="S55" s="268">
        <v>0.01</v>
      </c>
      <c r="T55" s="268">
        <v>0</v>
      </c>
      <c r="U55" s="268">
        <v>0.01</v>
      </c>
      <c r="V55" s="268">
        <v>0</v>
      </c>
      <c r="W55" s="268">
        <v>0</v>
      </c>
      <c r="X55" s="268">
        <v>0</v>
      </c>
      <c r="Y55" s="268">
        <v>0.01</v>
      </c>
      <c r="Z55" s="268">
        <v>0.01</v>
      </c>
      <c r="AA55" s="268">
        <v>0</v>
      </c>
      <c r="AB55" s="268">
        <v>0</v>
      </c>
      <c r="AC55" s="268">
        <v>0</v>
      </c>
      <c r="AD55" s="268">
        <v>0</v>
      </c>
      <c r="AE55" s="268">
        <v>0</v>
      </c>
      <c r="AF55" s="268">
        <v>0</v>
      </c>
      <c r="AG55" s="268">
        <v>0</v>
      </c>
      <c r="AH55" s="268">
        <v>0</v>
      </c>
      <c r="AI55" s="268">
        <v>0</v>
      </c>
      <c r="AJ55" s="268">
        <v>0</v>
      </c>
      <c r="AK55" s="268">
        <v>0</v>
      </c>
      <c r="AL55" s="268">
        <v>0</v>
      </c>
      <c r="AM55" s="268">
        <v>0</v>
      </c>
      <c r="AN55" s="268">
        <v>0.01</v>
      </c>
      <c r="AO55" s="268">
        <v>0.01</v>
      </c>
      <c r="AP55" s="268">
        <v>0</v>
      </c>
      <c r="AQ55" s="268">
        <v>0.01</v>
      </c>
      <c r="AR55" s="268">
        <v>0</v>
      </c>
      <c r="AS55" s="268">
        <v>0</v>
      </c>
      <c r="AT55" s="268">
        <v>0</v>
      </c>
      <c r="AU55" s="268">
        <v>0</v>
      </c>
      <c r="AV55" s="268">
        <v>0</v>
      </c>
      <c r="AW55" s="268">
        <v>0</v>
      </c>
      <c r="AX55" s="268">
        <v>0</v>
      </c>
      <c r="AY55" s="268">
        <v>0</v>
      </c>
      <c r="BC55" s="218"/>
      <c r="BD55" s="218"/>
      <c r="BG55" s="218"/>
      <c r="BH55" s="218"/>
      <c r="BK55" s="218"/>
      <c r="BM55" s="218"/>
      <c r="BR55" s="218"/>
      <c r="BS55" s="218"/>
      <c r="BU55" s="218"/>
      <c r="BW55" s="218"/>
    </row>
    <row r="56" spans="1:75" s="102" customFormat="1" ht="16.5" customHeight="1" x14ac:dyDescent="0.45">
      <c r="A56" s="50" t="s">
        <v>426</v>
      </c>
      <c r="B56" s="268">
        <v>0.02</v>
      </c>
      <c r="C56" s="268">
        <v>0.02</v>
      </c>
      <c r="D56" s="268">
        <v>0.01</v>
      </c>
      <c r="E56" s="268">
        <v>0.01</v>
      </c>
      <c r="F56" s="268">
        <v>0.01</v>
      </c>
      <c r="G56" s="268">
        <v>0.01</v>
      </c>
      <c r="H56" s="268">
        <v>0.01</v>
      </c>
      <c r="I56" s="268">
        <v>0</v>
      </c>
      <c r="J56" s="268">
        <v>0</v>
      </c>
      <c r="K56" s="268">
        <v>0</v>
      </c>
      <c r="L56" s="268">
        <v>0.04</v>
      </c>
      <c r="M56" s="268">
        <v>0.04</v>
      </c>
      <c r="N56" s="268">
        <v>0.04</v>
      </c>
      <c r="O56" s="268">
        <v>0.03</v>
      </c>
      <c r="P56" s="268">
        <v>0.03</v>
      </c>
      <c r="Q56" s="268">
        <v>0.01</v>
      </c>
      <c r="R56" s="268">
        <v>0</v>
      </c>
      <c r="S56" s="268">
        <v>0</v>
      </c>
      <c r="T56" s="268">
        <v>0</v>
      </c>
      <c r="U56" s="268">
        <v>0</v>
      </c>
      <c r="V56" s="268">
        <v>0.02</v>
      </c>
      <c r="W56" s="268">
        <v>0.01</v>
      </c>
      <c r="X56" s="268">
        <v>0.01</v>
      </c>
      <c r="Y56" s="268">
        <v>0.01</v>
      </c>
      <c r="Z56" s="268">
        <v>0.01</v>
      </c>
      <c r="AA56" s="268">
        <v>0.03</v>
      </c>
      <c r="AB56" s="268">
        <v>0.01</v>
      </c>
      <c r="AC56" s="268">
        <v>0.01</v>
      </c>
      <c r="AD56" s="268">
        <v>0.01</v>
      </c>
      <c r="AE56" s="268">
        <v>0.01</v>
      </c>
      <c r="AF56" s="268">
        <v>0.02</v>
      </c>
      <c r="AG56" s="268">
        <v>0.01</v>
      </c>
      <c r="AH56" s="268">
        <v>0</v>
      </c>
      <c r="AI56" s="268">
        <v>0</v>
      </c>
      <c r="AJ56" s="268">
        <v>0</v>
      </c>
      <c r="AK56" s="268">
        <v>0.05</v>
      </c>
      <c r="AL56" s="268">
        <v>0.04</v>
      </c>
      <c r="AM56" s="268">
        <v>0.05</v>
      </c>
      <c r="AN56" s="268">
        <v>0.04</v>
      </c>
      <c r="AO56" s="268">
        <v>0.02</v>
      </c>
      <c r="AP56" s="268">
        <v>0.05</v>
      </c>
      <c r="AQ56" s="268">
        <v>0.01</v>
      </c>
      <c r="AR56" s="268">
        <v>0.01</v>
      </c>
      <c r="AS56" s="268">
        <v>0</v>
      </c>
      <c r="AT56" s="268">
        <v>0</v>
      </c>
      <c r="AU56" s="268">
        <v>0.04</v>
      </c>
      <c r="AV56" s="268">
        <v>0.02</v>
      </c>
      <c r="AW56" s="268">
        <v>0.01</v>
      </c>
      <c r="AX56" s="268">
        <v>0.01</v>
      </c>
      <c r="AY56" s="268">
        <v>0</v>
      </c>
      <c r="BC56" s="218"/>
      <c r="BD56" s="218"/>
      <c r="BG56" s="218"/>
      <c r="BH56" s="218"/>
      <c r="BK56" s="218"/>
      <c r="BM56" s="218"/>
      <c r="BR56" s="218"/>
      <c r="BS56" s="218"/>
      <c r="BU56" s="218"/>
      <c r="BW56" s="218"/>
    </row>
    <row r="57" spans="1:75" s="102" customFormat="1" ht="16.5" customHeight="1" x14ac:dyDescent="0.45">
      <c r="A57" s="50" t="s">
        <v>427</v>
      </c>
      <c r="B57" s="268">
        <v>0</v>
      </c>
      <c r="C57" s="268">
        <v>0</v>
      </c>
      <c r="D57" s="268">
        <v>0</v>
      </c>
      <c r="E57" s="268">
        <v>0</v>
      </c>
      <c r="F57" s="268">
        <v>0</v>
      </c>
      <c r="G57" s="268">
        <v>0</v>
      </c>
      <c r="H57" s="268">
        <v>0</v>
      </c>
      <c r="I57" s="268">
        <v>0</v>
      </c>
      <c r="J57" s="268">
        <v>0</v>
      </c>
      <c r="K57" s="268">
        <v>0</v>
      </c>
      <c r="L57" s="268">
        <v>0</v>
      </c>
      <c r="M57" s="268">
        <v>0</v>
      </c>
      <c r="N57" s="268">
        <v>0</v>
      </c>
      <c r="O57" s="268">
        <v>0</v>
      </c>
      <c r="P57" s="268">
        <v>0</v>
      </c>
      <c r="Q57" s="268">
        <v>0</v>
      </c>
      <c r="R57" s="268">
        <v>0</v>
      </c>
      <c r="S57" s="268">
        <v>0</v>
      </c>
      <c r="T57" s="268">
        <v>0</v>
      </c>
      <c r="U57" s="268">
        <v>0</v>
      </c>
      <c r="V57" s="268">
        <v>0</v>
      </c>
      <c r="W57" s="268">
        <v>0</v>
      </c>
      <c r="X57" s="268">
        <v>0</v>
      </c>
      <c r="Y57" s="268">
        <v>0</v>
      </c>
      <c r="Z57" s="268">
        <v>0</v>
      </c>
      <c r="AA57" s="268">
        <v>0</v>
      </c>
      <c r="AB57" s="268">
        <v>0</v>
      </c>
      <c r="AC57" s="268">
        <v>0</v>
      </c>
      <c r="AD57" s="268">
        <v>0</v>
      </c>
      <c r="AE57" s="268">
        <v>0</v>
      </c>
      <c r="AF57" s="268">
        <v>0</v>
      </c>
      <c r="AG57" s="268">
        <v>0</v>
      </c>
      <c r="AH57" s="268">
        <v>0</v>
      </c>
      <c r="AI57" s="268">
        <v>0</v>
      </c>
      <c r="AJ57" s="268">
        <v>0</v>
      </c>
      <c r="AK57" s="268">
        <v>0</v>
      </c>
      <c r="AL57" s="268">
        <v>0.02</v>
      </c>
      <c r="AM57" s="268">
        <v>0.01</v>
      </c>
      <c r="AN57" s="268">
        <v>0.02</v>
      </c>
      <c r="AO57" s="268">
        <v>0</v>
      </c>
      <c r="AP57" s="268">
        <v>0</v>
      </c>
      <c r="AQ57" s="268">
        <v>0</v>
      </c>
      <c r="AR57" s="268">
        <v>0</v>
      </c>
      <c r="AS57" s="268">
        <v>0.01</v>
      </c>
      <c r="AT57" s="268">
        <v>0</v>
      </c>
      <c r="AU57" s="268">
        <v>0</v>
      </c>
      <c r="AV57" s="268">
        <v>0.01</v>
      </c>
      <c r="AW57" s="268">
        <v>0</v>
      </c>
      <c r="AX57" s="268">
        <v>0.01</v>
      </c>
      <c r="AY57" s="268">
        <v>0</v>
      </c>
      <c r="BC57" s="218"/>
      <c r="BD57" s="218"/>
      <c r="BG57" s="218"/>
      <c r="BH57" s="218"/>
      <c r="BK57" s="218"/>
      <c r="BM57" s="218"/>
      <c r="BR57" s="218"/>
      <c r="BS57" s="218"/>
      <c r="BU57" s="218"/>
      <c r="BW57" s="218"/>
    </row>
    <row r="58" spans="1:75" s="102" customFormat="1" ht="16.5" customHeight="1" x14ac:dyDescent="0.45">
      <c r="A58" s="50" t="s">
        <v>428</v>
      </c>
      <c r="B58" s="268">
        <v>0</v>
      </c>
      <c r="C58" s="268">
        <v>0</v>
      </c>
      <c r="D58" s="268">
        <v>0.01</v>
      </c>
      <c r="E58" s="268">
        <v>0.01</v>
      </c>
      <c r="F58" s="268">
        <v>0</v>
      </c>
      <c r="G58" s="268">
        <v>0</v>
      </c>
      <c r="H58" s="268">
        <v>0.01</v>
      </c>
      <c r="I58" s="268">
        <v>0.02</v>
      </c>
      <c r="J58" s="268">
        <v>0.02</v>
      </c>
      <c r="K58" s="268">
        <v>0.01</v>
      </c>
      <c r="L58" s="268">
        <v>0.01</v>
      </c>
      <c r="M58" s="268">
        <v>0</v>
      </c>
      <c r="N58" s="268">
        <v>0</v>
      </c>
      <c r="O58" s="268">
        <v>0</v>
      </c>
      <c r="P58" s="268">
        <v>0</v>
      </c>
      <c r="Q58" s="268">
        <v>0.01</v>
      </c>
      <c r="R58" s="268">
        <v>0</v>
      </c>
      <c r="S58" s="268">
        <v>0.01</v>
      </c>
      <c r="T58" s="268">
        <v>0.02</v>
      </c>
      <c r="U58" s="268">
        <v>0.02</v>
      </c>
      <c r="V58" s="268">
        <v>0.01</v>
      </c>
      <c r="W58" s="268">
        <v>0</v>
      </c>
      <c r="X58" s="268">
        <v>0.01</v>
      </c>
      <c r="Y58" s="268">
        <v>0.01</v>
      </c>
      <c r="Z58" s="268">
        <v>0.01</v>
      </c>
      <c r="AA58" s="268">
        <v>0.01</v>
      </c>
      <c r="AB58" s="268">
        <v>0.01</v>
      </c>
      <c r="AC58" s="268">
        <v>0.08</v>
      </c>
      <c r="AD58" s="268">
        <v>0.09</v>
      </c>
      <c r="AE58" s="268">
        <v>0.02</v>
      </c>
      <c r="AF58" s="268">
        <v>0.14000000000000001</v>
      </c>
      <c r="AG58" s="268">
        <v>7.0000000000000007E-2</v>
      </c>
      <c r="AH58" s="268">
        <v>0.15</v>
      </c>
      <c r="AI58" s="268">
        <v>0.19</v>
      </c>
      <c r="AJ58" s="268">
        <v>0.08</v>
      </c>
      <c r="AK58" s="268">
        <v>0.06</v>
      </c>
      <c r="AL58" s="268">
        <v>0.16</v>
      </c>
      <c r="AM58" s="268">
        <v>0.1</v>
      </c>
      <c r="AN58" s="268">
        <v>0.06</v>
      </c>
      <c r="AO58" s="268">
        <v>0.05</v>
      </c>
      <c r="AP58" s="268">
        <v>0.06</v>
      </c>
      <c r="AQ58" s="268">
        <v>0.04</v>
      </c>
      <c r="AR58" s="268">
        <v>0.12</v>
      </c>
      <c r="AS58" s="268">
        <v>0.27</v>
      </c>
      <c r="AT58" s="268">
        <v>0.39</v>
      </c>
      <c r="AU58" s="268">
        <v>0.08</v>
      </c>
      <c r="AV58" s="268">
        <v>7.0000000000000007E-2</v>
      </c>
      <c r="AW58" s="268">
        <v>0.13</v>
      </c>
      <c r="AX58" s="268">
        <v>0.21</v>
      </c>
      <c r="AY58" s="268">
        <v>0.24</v>
      </c>
      <c r="BC58" s="218"/>
      <c r="BD58" s="218"/>
      <c r="BG58" s="218"/>
      <c r="BH58" s="218"/>
      <c r="BK58" s="218"/>
      <c r="BM58" s="218"/>
      <c r="BR58" s="218"/>
      <c r="BS58" s="218"/>
      <c r="BU58" s="218"/>
      <c r="BW58" s="218"/>
    </row>
    <row r="59" spans="1:75" s="102" customFormat="1" ht="16.5" customHeight="1" x14ac:dyDescent="0.45">
      <c r="A59" s="50" t="s">
        <v>429</v>
      </c>
      <c r="B59" s="268">
        <v>0</v>
      </c>
      <c r="C59" s="268">
        <v>0</v>
      </c>
      <c r="D59" s="268">
        <v>0</v>
      </c>
      <c r="E59" s="268">
        <v>0</v>
      </c>
      <c r="F59" s="268">
        <v>0</v>
      </c>
      <c r="G59" s="268">
        <v>0</v>
      </c>
      <c r="H59" s="268">
        <v>0.01</v>
      </c>
      <c r="I59" s="268">
        <v>0.01</v>
      </c>
      <c r="J59" s="268">
        <v>0</v>
      </c>
      <c r="K59" s="268">
        <v>0</v>
      </c>
      <c r="L59" s="268">
        <v>0</v>
      </c>
      <c r="M59" s="268">
        <v>0</v>
      </c>
      <c r="N59" s="268">
        <v>0</v>
      </c>
      <c r="O59" s="268">
        <v>0</v>
      </c>
      <c r="P59" s="268">
        <v>0</v>
      </c>
      <c r="Q59" s="268">
        <v>0</v>
      </c>
      <c r="R59" s="268">
        <v>0</v>
      </c>
      <c r="S59" s="268">
        <v>0.01</v>
      </c>
      <c r="T59" s="268">
        <v>0</v>
      </c>
      <c r="U59" s="268">
        <v>0</v>
      </c>
      <c r="V59" s="268">
        <v>0</v>
      </c>
      <c r="W59" s="268">
        <v>0</v>
      </c>
      <c r="X59" s="268">
        <v>0.01</v>
      </c>
      <c r="Y59" s="268">
        <v>0</v>
      </c>
      <c r="Z59" s="268">
        <v>0</v>
      </c>
      <c r="AA59" s="268">
        <v>0.01</v>
      </c>
      <c r="AB59" s="268">
        <v>0</v>
      </c>
      <c r="AC59" s="268">
        <v>0.02</v>
      </c>
      <c r="AD59" s="268">
        <v>0.01</v>
      </c>
      <c r="AE59" s="268">
        <v>0</v>
      </c>
      <c r="AF59" s="268">
        <v>0.22</v>
      </c>
      <c r="AG59" s="268">
        <v>0.17</v>
      </c>
      <c r="AH59" s="268">
        <v>0.14000000000000001</v>
      </c>
      <c r="AI59" s="268">
        <v>0.04</v>
      </c>
      <c r="AJ59" s="268">
        <v>0.02</v>
      </c>
      <c r="AK59" s="268">
        <v>0.04</v>
      </c>
      <c r="AL59" s="268">
        <v>0.02</v>
      </c>
      <c r="AM59" s="268">
        <v>0.01</v>
      </c>
      <c r="AN59" s="268">
        <v>0.02</v>
      </c>
      <c r="AO59" s="268">
        <v>0.01</v>
      </c>
      <c r="AP59" s="268">
        <v>0.08</v>
      </c>
      <c r="AQ59" s="268">
        <v>0.09</v>
      </c>
      <c r="AR59" s="268">
        <v>0.16</v>
      </c>
      <c r="AS59" s="268">
        <v>0.02</v>
      </c>
      <c r="AT59" s="268">
        <v>0.01</v>
      </c>
      <c r="AU59" s="268">
        <v>0.12</v>
      </c>
      <c r="AV59" s="268">
        <v>0.1</v>
      </c>
      <c r="AW59" s="268">
        <v>0.13</v>
      </c>
      <c r="AX59" s="268">
        <v>0.03</v>
      </c>
      <c r="AY59" s="268">
        <v>0.01</v>
      </c>
      <c r="BC59" s="218"/>
      <c r="BD59" s="218"/>
      <c r="BG59" s="218"/>
      <c r="BH59" s="218"/>
      <c r="BK59" s="218"/>
      <c r="BM59" s="218"/>
      <c r="BR59" s="218"/>
      <c r="BS59" s="218"/>
      <c r="BU59" s="218"/>
      <c r="BW59" s="218"/>
    </row>
    <row r="60" spans="1:75" s="102" customFormat="1" ht="16.5" customHeight="1" x14ac:dyDescent="0.45">
      <c r="A60" s="50" t="s">
        <v>430</v>
      </c>
      <c r="B60" s="268">
        <v>0.01</v>
      </c>
      <c r="C60" s="268">
        <v>0.01</v>
      </c>
      <c r="D60" s="268">
        <v>0.01</v>
      </c>
      <c r="E60" s="268">
        <v>0.01</v>
      </c>
      <c r="F60" s="268">
        <v>0.01</v>
      </c>
      <c r="G60" s="268">
        <v>0</v>
      </c>
      <c r="H60" s="268">
        <v>0.01</v>
      </c>
      <c r="I60" s="268">
        <v>0.01</v>
      </c>
      <c r="J60" s="268">
        <v>0.01</v>
      </c>
      <c r="K60" s="268">
        <v>0.02</v>
      </c>
      <c r="L60" s="268">
        <v>0</v>
      </c>
      <c r="M60" s="268">
        <v>0.01</v>
      </c>
      <c r="N60" s="268">
        <v>0.01</v>
      </c>
      <c r="O60" s="268">
        <v>0.01</v>
      </c>
      <c r="P60" s="268">
        <v>0.01</v>
      </c>
      <c r="Q60" s="268">
        <v>0</v>
      </c>
      <c r="R60" s="268">
        <v>0</v>
      </c>
      <c r="S60" s="268">
        <v>0</v>
      </c>
      <c r="T60" s="268">
        <v>0</v>
      </c>
      <c r="U60" s="268">
        <v>0.01</v>
      </c>
      <c r="V60" s="268">
        <v>0</v>
      </c>
      <c r="W60" s="268">
        <v>0</v>
      </c>
      <c r="X60" s="268">
        <v>0.01</v>
      </c>
      <c r="Y60" s="268">
        <v>0.01</v>
      </c>
      <c r="Z60" s="268">
        <v>0.01</v>
      </c>
      <c r="AA60" s="268">
        <v>0.02</v>
      </c>
      <c r="AB60" s="268">
        <v>0.03</v>
      </c>
      <c r="AC60" s="268">
        <v>0.05</v>
      </c>
      <c r="AD60" s="268">
        <v>0.03</v>
      </c>
      <c r="AE60" s="268">
        <v>0.03</v>
      </c>
      <c r="AF60" s="268">
        <v>0.01</v>
      </c>
      <c r="AG60" s="268">
        <v>0.01</v>
      </c>
      <c r="AH60" s="268">
        <v>0.01</v>
      </c>
      <c r="AI60" s="268">
        <v>0.02</v>
      </c>
      <c r="AJ60" s="268">
        <v>0.03</v>
      </c>
      <c r="AK60" s="268">
        <v>0.01</v>
      </c>
      <c r="AL60" s="268">
        <v>0.01</v>
      </c>
      <c r="AM60" s="268">
        <v>0.01</v>
      </c>
      <c r="AN60" s="268">
        <v>0.02</v>
      </c>
      <c r="AO60" s="268">
        <v>0.01</v>
      </c>
      <c r="AP60" s="268">
        <v>0</v>
      </c>
      <c r="AQ60" s="268">
        <v>0.01</v>
      </c>
      <c r="AR60" s="268">
        <v>0.01</v>
      </c>
      <c r="AS60" s="268">
        <v>0.01</v>
      </c>
      <c r="AT60" s="268">
        <v>0.01</v>
      </c>
      <c r="AU60" s="268">
        <v>0.01</v>
      </c>
      <c r="AV60" s="268">
        <v>0.01</v>
      </c>
      <c r="AW60" s="268">
        <v>0.01</v>
      </c>
      <c r="AX60" s="268">
        <v>0.01</v>
      </c>
      <c r="AY60" s="268">
        <v>0.01</v>
      </c>
      <c r="BC60" s="218"/>
      <c r="BD60" s="218"/>
      <c r="BG60" s="218"/>
      <c r="BH60" s="218"/>
      <c r="BK60" s="218"/>
      <c r="BM60" s="218"/>
      <c r="BR60" s="218"/>
      <c r="BS60" s="218"/>
      <c r="BU60" s="218"/>
      <c r="BW60" s="218"/>
    </row>
    <row r="61" spans="1:75" s="102" customFormat="1" ht="16.5" customHeight="1" x14ac:dyDescent="0.45">
      <c r="A61" s="130" t="s">
        <v>44</v>
      </c>
      <c r="B61" s="268">
        <v>0.01</v>
      </c>
      <c r="C61" s="268">
        <v>0.01</v>
      </c>
      <c r="D61" s="268">
        <v>0.01</v>
      </c>
      <c r="E61" s="268">
        <v>0.01</v>
      </c>
      <c r="F61" s="268">
        <v>0.01</v>
      </c>
      <c r="G61" s="268">
        <v>0.02</v>
      </c>
      <c r="H61" s="268">
        <v>0.03</v>
      </c>
      <c r="I61" s="268">
        <v>0.03</v>
      </c>
      <c r="J61" s="268">
        <v>0.03</v>
      </c>
      <c r="K61" s="268">
        <v>0.03</v>
      </c>
      <c r="L61" s="268">
        <v>0.01</v>
      </c>
      <c r="M61" s="268">
        <v>0.01</v>
      </c>
      <c r="N61" s="268">
        <v>0.01</v>
      </c>
      <c r="O61" s="268">
        <v>0.01</v>
      </c>
      <c r="P61" s="268">
        <v>0.01</v>
      </c>
      <c r="Q61" s="268">
        <v>0.01</v>
      </c>
      <c r="R61" s="268">
        <v>0.01</v>
      </c>
      <c r="S61" s="268">
        <v>0.01</v>
      </c>
      <c r="T61" s="268">
        <v>0.01</v>
      </c>
      <c r="U61" s="268">
        <v>0.01</v>
      </c>
      <c r="V61" s="268">
        <v>0.01</v>
      </c>
      <c r="W61" s="268">
        <v>0.02</v>
      </c>
      <c r="X61" s="268">
        <v>0.02</v>
      </c>
      <c r="Y61" s="268">
        <v>0.02</v>
      </c>
      <c r="Z61" s="268">
        <v>0.02</v>
      </c>
      <c r="AA61" s="268">
        <v>0.06</v>
      </c>
      <c r="AB61" s="268">
        <v>7.0000000000000007E-2</v>
      </c>
      <c r="AC61" s="268">
        <v>0.06</v>
      </c>
      <c r="AD61" s="268">
        <v>0.06</v>
      </c>
      <c r="AE61" s="268">
        <v>7.0000000000000007E-2</v>
      </c>
      <c r="AF61" s="268">
        <v>0.08</v>
      </c>
      <c r="AG61" s="268">
        <v>0.09</v>
      </c>
      <c r="AH61" s="268">
        <v>0.09</v>
      </c>
      <c r="AI61" s="268">
        <v>0.09</v>
      </c>
      <c r="AJ61" s="268">
        <v>0.11</v>
      </c>
      <c r="AK61" s="268">
        <v>0.03</v>
      </c>
      <c r="AL61" s="268">
        <v>0.03</v>
      </c>
      <c r="AM61" s="268">
        <v>0.03</v>
      </c>
      <c r="AN61" s="268">
        <v>0.03</v>
      </c>
      <c r="AO61" s="268">
        <v>0.03</v>
      </c>
      <c r="AP61" s="268">
        <v>0.02</v>
      </c>
      <c r="AQ61" s="268">
        <v>0.04</v>
      </c>
      <c r="AR61" s="268">
        <v>0.03</v>
      </c>
      <c r="AS61" s="268">
        <v>0.04</v>
      </c>
      <c r="AT61" s="268">
        <v>0.03</v>
      </c>
      <c r="AU61" s="268">
        <v>0.04</v>
      </c>
      <c r="AV61" s="268">
        <v>0.06</v>
      </c>
      <c r="AW61" s="268">
        <v>0.05</v>
      </c>
      <c r="AX61" s="268">
        <v>0.05</v>
      </c>
      <c r="AY61" s="268">
        <v>0.05</v>
      </c>
      <c r="BC61" s="218"/>
      <c r="BD61" s="218"/>
      <c r="BG61" s="218"/>
      <c r="BH61" s="218"/>
      <c r="BK61" s="218"/>
      <c r="BM61" s="218"/>
      <c r="BR61" s="218"/>
      <c r="BS61" s="218"/>
      <c r="BU61" s="218"/>
      <c r="BW61" s="218"/>
    </row>
    <row r="62" spans="1:75" s="102" customFormat="1" ht="16.5" customHeight="1" x14ac:dyDescent="0.45">
      <c r="A62" s="50" t="s">
        <v>431</v>
      </c>
      <c r="B62" s="268">
        <v>0.01</v>
      </c>
      <c r="C62" s="268">
        <v>0.01</v>
      </c>
      <c r="D62" s="268">
        <v>0.01</v>
      </c>
      <c r="E62" s="268">
        <v>0</v>
      </c>
      <c r="F62" s="268">
        <v>0</v>
      </c>
      <c r="G62" s="268">
        <v>0</v>
      </c>
      <c r="H62" s="268">
        <v>0</v>
      </c>
      <c r="I62" s="268">
        <v>0.01</v>
      </c>
      <c r="J62" s="268">
        <v>0</v>
      </c>
      <c r="K62" s="268">
        <v>0</v>
      </c>
      <c r="L62" s="268">
        <v>0</v>
      </c>
      <c r="M62" s="268">
        <v>0</v>
      </c>
      <c r="N62" s="268">
        <v>0</v>
      </c>
      <c r="O62" s="268">
        <v>0</v>
      </c>
      <c r="P62" s="268">
        <v>0</v>
      </c>
      <c r="Q62" s="268">
        <v>0</v>
      </c>
      <c r="R62" s="268">
        <v>0</v>
      </c>
      <c r="S62" s="268">
        <v>0.01</v>
      </c>
      <c r="T62" s="268">
        <v>0</v>
      </c>
      <c r="U62" s="268">
        <v>0.01</v>
      </c>
      <c r="V62" s="268">
        <v>0</v>
      </c>
      <c r="W62" s="268">
        <v>0</v>
      </c>
      <c r="X62" s="268">
        <v>0.01</v>
      </c>
      <c r="Y62" s="268">
        <v>0</v>
      </c>
      <c r="Z62" s="268">
        <v>0</v>
      </c>
      <c r="AA62" s="268">
        <v>0.18</v>
      </c>
      <c r="AB62" s="268">
        <v>0.11</v>
      </c>
      <c r="AC62" s="268">
        <v>0.05</v>
      </c>
      <c r="AD62" s="268">
        <v>0.02</v>
      </c>
      <c r="AE62" s="268">
        <v>0.01</v>
      </c>
      <c r="AF62" s="268">
        <v>0.03</v>
      </c>
      <c r="AG62" s="268">
        <v>0.02</v>
      </c>
      <c r="AH62" s="268">
        <v>0.02</v>
      </c>
      <c r="AI62" s="268">
        <v>0.01</v>
      </c>
      <c r="AJ62" s="268">
        <v>0.01</v>
      </c>
      <c r="AK62" s="268">
        <v>0.02</v>
      </c>
      <c r="AL62" s="268">
        <v>0.01</v>
      </c>
      <c r="AM62" s="268">
        <v>0.02</v>
      </c>
      <c r="AN62" s="268">
        <v>0.02</v>
      </c>
      <c r="AO62" s="268">
        <v>0.03</v>
      </c>
      <c r="AP62" s="268">
        <v>0.01</v>
      </c>
      <c r="AQ62" s="268">
        <v>0.02</v>
      </c>
      <c r="AR62" s="268">
        <v>0.02</v>
      </c>
      <c r="AS62" s="268">
        <v>0.02</v>
      </c>
      <c r="AT62" s="268">
        <v>0.01</v>
      </c>
      <c r="AU62" s="268">
        <v>0.02</v>
      </c>
      <c r="AV62" s="268">
        <v>0.02</v>
      </c>
      <c r="AW62" s="268">
        <v>0.02</v>
      </c>
      <c r="AX62" s="268">
        <v>0.02</v>
      </c>
      <c r="AY62" s="268">
        <v>0.02</v>
      </c>
      <c r="BC62" s="218"/>
      <c r="BD62" s="218"/>
      <c r="BG62" s="218"/>
      <c r="BH62" s="218"/>
      <c r="BK62" s="218"/>
      <c r="BM62" s="218"/>
      <c r="BR62" s="218"/>
      <c r="BS62" s="218"/>
      <c r="BU62" s="218"/>
      <c r="BW62" s="218"/>
    </row>
    <row r="63" spans="1:75" s="102" customFormat="1" ht="16.5" customHeight="1" x14ac:dyDescent="0.45">
      <c r="A63" s="130" t="s">
        <v>46</v>
      </c>
      <c r="B63" s="268">
        <v>0.47</v>
      </c>
      <c r="C63" s="268">
        <v>0.43</v>
      </c>
      <c r="D63" s="268">
        <v>0.32</v>
      </c>
      <c r="E63" s="268">
        <v>0.5</v>
      </c>
      <c r="F63" s="268">
        <v>0.46</v>
      </c>
      <c r="G63" s="268">
        <v>0.56000000000000005</v>
      </c>
      <c r="H63" s="268">
        <v>0.12</v>
      </c>
      <c r="I63" s="268">
        <v>0.1</v>
      </c>
      <c r="J63" s="268">
        <v>0.09</v>
      </c>
      <c r="K63" s="268">
        <v>0.08</v>
      </c>
      <c r="L63" s="268">
        <v>0.15</v>
      </c>
      <c r="M63" s="268">
        <v>0.09</v>
      </c>
      <c r="N63" s="268">
        <v>0.05</v>
      </c>
      <c r="O63" s="268">
        <v>7.0000000000000007E-2</v>
      </c>
      <c r="P63" s="268">
        <v>0.08</v>
      </c>
      <c r="Q63" s="268">
        <v>0.28000000000000003</v>
      </c>
      <c r="R63" s="268">
        <v>0.27</v>
      </c>
      <c r="S63" s="268">
        <v>0.12</v>
      </c>
      <c r="T63" s="268">
        <v>0.12</v>
      </c>
      <c r="U63" s="268">
        <v>0.12</v>
      </c>
      <c r="V63" s="268">
        <v>0.38</v>
      </c>
      <c r="W63" s="268">
        <v>0.19</v>
      </c>
      <c r="X63" s="268">
        <v>0.1</v>
      </c>
      <c r="Y63" s="268">
        <v>0.11</v>
      </c>
      <c r="Z63" s="268">
        <v>0.11</v>
      </c>
      <c r="AA63" s="268">
        <v>0.47</v>
      </c>
      <c r="AB63" s="268">
        <v>0.51</v>
      </c>
      <c r="AC63" s="268">
        <v>0.34</v>
      </c>
      <c r="AD63" s="268">
        <v>0.38</v>
      </c>
      <c r="AE63" s="268">
        <v>0.41</v>
      </c>
      <c r="AF63" s="268">
        <v>0.16</v>
      </c>
      <c r="AG63" s="268">
        <v>0.19</v>
      </c>
      <c r="AH63" s="268">
        <v>0.15</v>
      </c>
      <c r="AI63" s="268">
        <v>0.18</v>
      </c>
      <c r="AJ63" s="268">
        <v>0.19</v>
      </c>
      <c r="AK63" s="268">
        <v>0.16</v>
      </c>
      <c r="AL63" s="268">
        <v>0.14000000000000001</v>
      </c>
      <c r="AM63" s="268">
        <v>0.2</v>
      </c>
      <c r="AN63" s="268">
        <v>0.17</v>
      </c>
      <c r="AO63" s="268">
        <v>0.2</v>
      </c>
      <c r="AP63" s="268">
        <v>0.37</v>
      </c>
      <c r="AQ63" s="268">
        <v>0.3</v>
      </c>
      <c r="AR63" s="268">
        <v>0.16</v>
      </c>
      <c r="AS63" s="268">
        <v>0.16</v>
      </c>
      <c r="AT63" s="268">
        <v>0.14000000000000001</v>
      </c>
      <c r="AU63" s="268">
        <v>0.28000000000000003</v>
      </c>
      <c r="AV63" s="268">
        <v>0.24</v>
      </c>
      <c r="AW63" s="268">
        <v>0.17</v>
      </c>
      <c r="AX63" s="268">
        <v>0.17</v>
      </c>
      <c r="AY63" s="268">
        <v>0.17</v>
      </c>
      <c r="BC63" s="218"/>
      <c r="BD63" s="218"/>
      <c r="BG63" s="218"/>
      <c r="BH63" s="218"/>
      <c r="BK63" s="218"/>
      <c r="BM63" s="218"/>
      <c r="BR63" s="218"/>
      <c r="BS63" s="218"/>
      <c r="BU63" s="218"/>
      <c r="BW63" s="218"/>
    </row>
    <row r="64" spans="1:75" s="218" customFormat="1" ht="16.5" customHeight="1" x14ac:dyDescent="0.45">
      <c r="A64" s="130" t="s">
        <v>658</v>
      </c>
      <c r="B64" s="268">
        <v>0</v>
      </c>
      <c r="C64" s="268">
        <v>0</v>
      </c>
      <c r="D64" s="268">
        <v>0.14000000000000001</v>
      </c>
      <c r="E64" s="268">
        <v>0.11</v>
      </c>
      <c r="F64" s="268">
        <v>0.1</v>
      </c>
      <c r="G64" s="268">
        <v>0</v>
      </c>
      <c r="H64" s="268">
        <v>0</v>
      </c>
      <c r="I64" s="268">
        <v>0.03</v>
      </c>
      <c r="J64" s="268">
        <v>0.03</v>
      </c>
      <c r="K64" s="268">
        <v>0.03</v>
      </c>
      <c r="L64" s="268">
        <v>0</v>
      </c>
      <c r="M64" s="268">
        <v>0</v>
      </c>
      <c r="N64" s="268">
        <v>0.1</v>
      </c>
      <c r="O64" s="268">
        <v>0.11</v>
      </c>
      <c r="P64" s="268">
        <v>0.1</v>
      </c>
      <c r="Q64" s="268">
        <v>0</v>
      </c>
      <c r="R64" s="268">
        <v>0</v>
      </c>
      <c r="S64" s="268">
        <v>0.25</v>
      </c>
      <c r="T64" s="268">
        <v>0.27</v>
      </c>
      <c r="U64" s="268">
        <v>0.23</v>
      </c>
      <c r="V64" s="268">
        <v>0</v>
      </c>
      <c r="W64" s="268">
        <v>0</v>
      </c>
      <c r="X64" s="268">
        <v>0.14000000000000001</v>
      </c>
      <c r="Y64" s="268">
        <v>0.16</v>
      </c>
      <c r="Z64" s="268">
        <v>0.13</v>
      </c>
      <c r="AA64" s="268">
        <v>0</v>
      </c>
      <c r="AB64" s="268">
        <v>0</v>
      </c>
      <c r="AC64" s="268">
        <v>0.15</v>
      </c>
      <c r="AD64" s="268">
        <v>0.16</v>
      </c>
      <c r="AE64" s="268">
        <v>0.17</v>
      </c>
      <c r="AF64" s="268">
        <v>0</v>
      </c>
      <c r="AG64" s="268">
        <v>0</v>
      </c>
      <c r="AH64" s="268">
        <v>0.04</v>
      </c>
      <c r="AI64" s="268">
        <v>0.04</v>
      </c>
      <c r="AJ64" s="268">
        <v>0.04</v>
      </c>
      <c r="AK64" s="268">
        <v>0</v>
      </c>
      <c r="AL64" s="268">
        <v>0</v>
      </c>
      <c r="AM64" s="268">
        <v>0.06</v>
      </c>
      <c r="AN64" s="268">
        <v>7.0000000000000007E-2</v>
      </c>
      <c r="AO64" s="268">
        <v>0.06</v>
      </c>
      <c r="AP64" s="268"/>
      <c r="AQ64" s="268"/>
      <c r="AR64" s="268">
        <v>0.16</v>
      </c>
      <c r="AS64" s="268">
        <v>0.17</v>
      </c>
      <c r="AT64" s="268">
        <v>0.13</v>
      </c>
      <c r="AU64" s="268">
        <v>0</v>
      </c>
      <c r="AV64" s="268">
        <v>0</v>
      </c>
      <c r="AW64" s="268">
        <v>0.1</v>
      </c>
      <c r="AX64" s="268">
        <v>0.11</v>
      </c>
      <c r="AY64" s="268">
        <v>0.09</v>
      </c>
    </row>
    <row r="65" spans="1:75" s="102" customFormat="1" ht="16.5" customHeight="1" x14ac:dyDescent="0.45">
      <c r="A65" s="85" t="s">
        <v>159</v>
      </c>
      <c r="B65" s="269">
        <v>1</v>
      </c>
      <c r="C65" s="269">
        <v>1</v>
      </c>
      <c r="D65" s="269">
        <v>1</v>
      </c>
      <c r="E65" s="269">
        <v>1</v>
      </c>
      <c r="F65" s="269">
        <v>1</v>
      </c>
      <c r="G65" s="269">
        <v>1</v>
      </c>
      <c r="H65" s="269">
        <v>1</v>
      </c>
      <c r="I65" s="269">
        <v>1</v>
      </c>
      <c r="J65" s="269">
        <v>1</v>
      </c>
      <c r="K65" s="269">
        <v>1</v>
      </c>
      <c r="L65" s="269">
        <v>1</v>
      </c>
      <c r="M65" s="269">
        <v>1</v>
      </c>
      <c r="N65" s="269">
        <v>1</v>
      </c>
      <c r="O65" s="269">
        <v>1</v>
      </c>
      <c r="P65" s="269">
        <v>1</v>
      </c>
      <c r="Q65" s="269">
        <v>1</v>
      </c>
      <c r="R65" s="269">
        <v>1</v>
      </c>
      <c r="S65" s="269">
        <v>1</v>
      </c>
      <c r="T65" s="269">
        <v>1</v>
      </c>
      <c r="U65" s="269">
        <v>1</v>
      </c>
      <c r="V65" s="269">
        <v>1</v>
      </c>
      <c r="W65" s="269">
        <v>1</v>
      </c>
      <c r="X65" s="269">
        <v>1</v>
      </c>
      <c r="Y65" s="269">
        <v>1</v>
      </c>
      <c r="Z65" s="269">
        <v>1</v>
      </c>
      <c r="AA65" s="269">
        <v>1</v>
      </c>
      <c r="AB65" s="269">
        <v>1</v>
      </c>
      <c r="AC65" s="269">
        <v>1</v>
      </c>
      <c r="AD65" s="269">
        <v>1</v>
      </c>
      <c r="AE65" s="269">
        <v>1</v>
      </c>
      <c r="AF65" s="269">
        <v>1</v>
      </c>
      <c r="AG65" s="269">
        <v>1</v>
      </c>
      <c r="AH65" s="269">
        <v>1</v>
      </c>
      <c r="AI65" s="269">
        <v>1</v>
      </c>
      <c r="AJ65" s="269">
        <v>1</v>
      </c>
      <c r="AK65" s="269">
        <v>1</v>
      </c>
      <c r="AL65" s="269">
        <v>1</v>
      </c>
      <c r="AM65" s="269">
        <v>1</v>
      </c>
      <c r="AN65" s="269">
        <v>1</v>
      </c>
      <c r="AO65" s="269">
        <v>1</v>
      </c>
      <c r="AP65" s="269">
        <v>1</v>
      </c>
      <c r="AQ65" s="269">
        <v>1</v>
      </c>
      <c r="AR65" s="269">
        <v>1</v>
      </c>
      <c r="AS65" s="269">
        <v>1</v>
      </c>
      <c r="AT65" s="269">
        <v>1</v>
      </c>
      <c r="AU65" s="269">
        <v>1</v>
      </c>
      <c r="AV65" s="269">
        <v>1</v>
      </c>
      <c r="AW65" s="269">
        <v>1</v>
      </c>
      <c r="AX65" s="269">
        <v>1</v>
      </c>
      <c r="AY65" s="269">
        <v>1</v>
      </c>
      <c r="BC65" s="218"/>
      <c r="BD65" s="218"/>
      <c r="BG65" s="218"/>
      <c r="BH65" s="218"/>
      <c r="BK65" s="218"/>
      <c r="BM65" s="218"/>
      <c r="BR65" s="218"/>
      <c r="BS65" s="218"/>
      <c r="BU65" s="218"/>
      <c r="BW65" s="218"/>
    </row>
    <row r="66" spans="1:75" s="102" customFormat="1" ht="30" customHeight="1" x14ac:dyDescent="0.45">
      <c r="A66" s="202" t="s">
        <v>307</v>
      </c>
      <c r="B66" s="269"/>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c r="AT66" s="269"/>
      <c r="AU66" s="269"/>
      <c r="AV66" s="269"/>
      <c r="AW66" s="269"/>
      <c r="AX66" s="269"/>
      <c r="AY66" s="269"/>
      <c r="BC66" s="218"/>
      <c r="BD66" s="218"/>
      <c r="BG66" s="218"/>
      <c r="BH66" s="218"/>
      <c r="BK66" s="218"/>
      <c r="BM66" s="218"/>
      <c r="BR66" s="218"/>
      <c r="BS66" s="218"/>
      <c r="BU66" s="218"/>
      <c r="BW66" s="218"/>
    </row>
    <row r="67" spans="1:75" s="102" customFormat="1" ht="16.5" customHeight="1" x14ac:dyDescent="0.45">
      <c r="A67" s="50" t="s">
        <v>41</v>
      </c>
      <c r="B67" s="268">
        <v>0.22</v>
      </c>
      <c r="C67" s="268">
        <v>0.28999999999999998</v>
      </c>
      <c r="D67" s="268">
        <v>0.25</v>
      </c>
      <c r="E67" s="268">
        <v>0.28000000000000003</v>
      </c>
      <c r="F67" s="268">
        <v>0.41</v>
      </c>
      <c r="G67" s="268">
        <v>0.03</v>
      </c>
      <c r="H67" s="268">
        <v>0.43</v>
      </c>
      <c r="I67" s="268">
        <v>0.28999999999999998</v>
      </c>
      <c r="J67" s="268">
        <v>0.26</v>
      </c>
      <c r="K67" s="268">
        <v>0.22</v>
      </c>
      <c r="L67" s="268">
        <v>0.56000000000000005</v>
      </c>
      <c r="M67" s="268">
        <v>0.65</v>
      </c>
      <c r="N67" s="268">
        <v>0.4</v>
      </c>
      <c r="O67" s="268">
        <v>0.54</v>
      </c>
      <c r="P67" s="268">
        <v>0.52</v>
      </c>
      <c r="Q67" s="268">
        <v>0.24</v>
      </c>
      <c r="R67" s="268">
        <v>0.35</v>
      </c>
      <c r="S67" s="268">
        <v>0.16</v>
      </c>
      <c r="T67" s="268">
        <v>0.18</v>
      </c>
      <c r="U67" s="268">
        <v>0.16</v>
      </c>
      <c r="V67" s="268">
        <v>0.09</v>
      </c>
      <c r="W67" s="268">
        <v>0.44</v>
      </c>
      <c r="X67" s="268">
        <v>0.26</v>
      </c>
      <c r="Y67" s="268">
        <v>0.28999999999999998</v>
      </c>
      <c r="Z67" s="268">
        <v>0.27</v>
      </c>
      <c r="AA67" s="268">
        <v>0.3</v>
      </c>
      <c r="AB67" s="268">
        <v>0.17</v>
      </c>
      <c r="AC67" s="268">
        <v>0.27</v>
      </c>
      <c r="AD67" s="268">
        <v>0.39</v>
      </c>
      <c r="AE67" s="268">
        <v>0.45</v>
      </c>
      <c r="AF67" s="268">
        <v>0.3</v>
      </c>
      <c r="AG67" s="268">
        <v>0.34</v>
      </c>
      <c r="AH67" s="268">
        <v>0.26</v>
      </c>
      <c r="AI67" s="268">
        <v>0.21</v>
      </c>
      <c r="AJ67" s="268">
        <v>0.19</v>
      </c>
      <c r="AK67" s="268">
        <v>0.47</v>
      </c>
      <c r="AL67" s="268">
        <v>0.46</v>
      </c>
      <c r="AM67" s="268">
        <v>0.38</v>
      </c>
      <c r="AN67" s="268">
        <v>0.49</v>
      </c>
      <c r="AO67" s="268">
        <v>0.48</v>
      </c>
      <c r="AP67" s="268">
        <v>0.24</v>
      </c>
      <c r="AQ67" s="268">
        <v>0.28999999999999998</v>
      </c>
      <c r="AR67" s="268">
        <v>0.16</v>
      </c>
      <c r="AS67" s="268">
        <v>0.16</v>
      </c>
      <c r="AT67" s="268">
        <v>0.15</v>
      </c>
      <c r="AU67" s="268">
        <v>0.3</v>
      </c>
      <c r="AV67" s="268">
        <v>0.34</v>
      </c>
      <c r="AW67" s="268">
        <v>0.22</v>
      </c>
      <c r="AX67" s="268">
        <v>0.24</v>
      </c>
      <c r="AY67" s="268">
        <v>0.23</v>
      </c>
      <c r="BC67" s="218"/>
      <c r="BD67" s="218"/>
      <c r="BG67" s="218"/>
      <c r="BH67" s="218"/>
      <c r="BK67" s="218"/>
      <c r="BM67" s="218"/>
      <c r="BR67" s="218"/>
      <c r="BS67" s="218"/>
      <c r="BU67" s="218"/>
      <c r="BW67" s="218"/>
    </row>
    <row r="68" spans="1:75" s="102" customFormat="1" ht="16.5" customHeight="1" x14ac:dyDescent="0.45">
      <c r="A68" s="50" t="s">
        <v>421</v>
      </c>
      <c r="B68" s="268">
        <v>0.15</v>
      </c>
      <c r="C68" s="268">
        <v>0.14000000000000001</v>
      </c>
      <c r="D68" s="268">
        <v>7.0000000000000007E-2</v>
      </c>
      <c r="E68" s="268">
        <v>0.08</v>
      </c>
      <c r="F68" s="268">
        <v>0.11</v>
      </c>
      <c r="G68" s="268">
        <v>0.01</v>
      </c>
      <c r="H68" s="268">
        <v>0.12</v>
      </c>
      <c r="I68" s="268">
        <v>0.1</v>
      </c>
      <c r="J68" s="268">
        <v>0.13</v>
      </c>
      <c r="K68" s="268">
        <v>0.15</v>
      </c>
      <c r="L68" s="268">
        <v>0.03</v>
      </c>
      <c r="M68" s="268">
        <v>0.03</v>
      </c>
      <c r="N68" s="268">
        <v>0.04</v>
      </c>
      <c r="O68" s="268">
        <v>7.0000000000000007E-2</v>
      </c>
      <c r="P68" s="268">
        <v>0.1</v>
      </c>
      <c r="Q68" s="268">
        <v>0.24</v>
      </c>
      <c r="R68" s="268">
        <v>0.28999999999999998</v>
      </c>
      <c r="S68" s="268">
        <v>0.31</v>
      </c>
      <c r="T68" s="268">
        <v>0.26</v>
      </c>
      <c r="U68" s="268">
        <v>0.22</v>
      </c>
      <c r="V68" s="268">
        <v>0.04</v>
      </c>
      <c r="W68" s="268">
        <v>0.19</v>
      </c>
      <c r="X68" s="268">
        <v>0.18</v>
      </c>
      <c r="Y68" s="268">
        <v>0.18</v>
      </c>
      <c r="Z68" s="268">
        <v>0.17</v>
      </c>
      <c r="AA68" s="268">
        <v>0.14000000000000001</v>
      </c>
      <c r="AB68" s="268">
        <v>0.1</v>
      </c>
      <c r="AC68" s="268">
        <v>0.1</v>
      </c>
      <c r="AD68" s="268">
        <v>0.14000000000000001</v>
      </c>
      <c r="AE68" s="268">
        <v>0.11</v>
      </c>
      <c r="AF68" s="268">
        <v>0.08</v>
      </c>
      <c r="AG68" s="268">
        <v>0.09</v>
      </c>
      <c r="AH68" s="268">
        <v>0.11</v>
      </c>
      <c r="AI68" s="268">
        <v>0.15</v>
      </c>
      <c r="AJ68" s="268">
        <v>0.17</v>
      </c>
      <c r="AK68" s="268">
        <v>0.06</v>
      </c>
      <c r="AL68" s="268">
        <v>0.08</v>
      </c>
      <c r="AM68" s="268">
        <v>7.0000000000000007E-2</v>
      </c>
      <c r="AN68" s="268">
        <v>0.12</v>
      </c>
      <c r="AO68" s="268">
        <v>0.16</v>
      </c>
      <c r="AP68" s="268">
        <v>0.26</v>
      </c>
      <c r="AQ68" s="268">
        <v>0.36</v>
      </c>
      <c r="AR68" s="268">
        <v>0.32</v>
      </c>
      <c r="AS68" s="268">
        <v>0.34</v>
      </c>
      <c r="AT68" s="268">
        <v>0.32</v>
      </c>
      <c r="AU68" s="268">
        <v>0.18</v>
      </c>
      <c r="AV68" s="268">
        <v>0.23</v>
      </c>
      <c r="AW68" s="268">
        <v>0.23</v>
      </c>
      <c r="AX68" s="268">
        <v>0.26</v>
      </c>
      <c r="AY68" s="268">
        <v>0.25</v>
      </c>
      <c r="BC68" s="218"/>
      <c r="BD68" s="218"/>
      <c r="BG68" s="218"/>
      <c r="BH68" s="218"/>
      <c r="BK68" s="218"/>
      <c r="BM68" s="218"/>
      <c r="BR68" s="218"/>
      <c r="BS68" s="218"/>
      <c r="BU68" s="218"/>
      <c r="BW68" s="218"/>
    </row>
    <row r="69" spans="1:75" s="102" customFormat="1" ht="16.5" customHeight="1" x14ac:dyDescent="0.45">
      <c r="A69" s="50" t="s">
        <v>422</v>
      </c>
      <c r="B69" s="268">
        <v>0.23</v>
      </c>
      <c r="C69" s="268">
        <v>0.25</v>
      </c>
      <c r="D69" s="268">
        <v>0.34</v>
      </c>
      <c r="E69" s="268">
        <v>0.24</v>
      </c>
      <c r="F69" s="268">
        <v>0.18</v>
      </c>
      <c r="G69" s="268">
        <v>0.94</v>
      </c>
      <c r="H69" s="268">
        <v>0.36</v>
      </c>
      <c r="I69" s="268">
        <v>0.33</v>
      </c>
      <c r="J69" s="268">
        <v>0.32</v>
      </c>
      <c r="K69" s="268">
        <v>0.31</v>
      </c>
      <c r="L69" s="268">
        <v>0.14000000000000001</v>
      </c>
      <c r="M69" s="268">
        <v>0.16</v>
      </c>
      <c r="N69" s="268">
        <v>0.26</v>
      </c>
      <c r="O69" s="268">
        <v>0.14000000000000001</v>
      </c>
      <c r="P69" s="268">
        <v>0.1</v>
      </c>
      <c r="Q69" s="268">
        <v>0.1</v>
      </c>
      <c r="R69" s="268">
        <v>0.1</v>
      </c>
      <c r="S69" s="268">
        <v>0.13</v>
      </c>
      <c r="T69" s="268">
        <v>0.09</v>
      </c>
      <c r="U69" s="268">
        <v>0.06</v>
      </c>
      <c r="V69" s="268">
        <v>0.78</v>
      </c>
      <c r="W69" s="268">
        <v>0.18</v>
      </c>
      <c r="X69" s="268">
        <v>0.22</v>
      </c>
      <c r="Y69" s="268">
        <v>0.17</v>
      </c>
      <c r="Z69" s="268">
        <v>0.14000000000000001</v>
      </c>
      <c r="AA69" s="268">
        <v>0.24</v>
      </c>
      <c r="AB69" s="268">
        <v>0.24</v>
      </c>
      <c r="AC69" s="268">
        <v>0.42</v>
      </c>
      <c r="AD69" s="268">
        <v>0.24</v>
      </c>
      <c r="AE69" s="268">
        <v>0.17</v>
      </c>
      <c r="AF69" s="268">
        <v>0.16</v>
      </c>
      <c r="AG69" s="268">
        <v>0.23</v>
      </c>
      <c r="AH69" s="268">
        <v>0.28000000000000003</v>
      </c>
      <c r="AI69" s="268">
        <v>0.31</v>
      </c>
      <c r="AJ69" s="268">
        <v>0.25</v>
      </c>
      <c r="AK69" s="268">
        <v>0.18</v>
      </c>
      <c r="AL69" s="268">
        <v>0.17</v>
      </c>
      <c r="AM69" s="268">
        <v>0.32</v>
      </c>
      <c r="AN69" s="268">
        <v>0.2</v>
      </c>
      <c r="AO69" s="268">
        <v>0.14000000000000001</v>
      </c>
      <c r="AP69" s="268">
        <v>0.08</v>
      </c>
      <c r="AQ69" s="268">
        <v>0.11</v>
      </c>
      <c r="AR69" s="268">
        <v>0.15</v>
      </c>
      <c r="AS69" s="268">
        <v>0.1</v>
      </c>
      <c r="AT69" s="268">
        <v>7.0000000000000007E-2</v>
      </c>
      <c r="AU69" s="268">
        <v>0.12</v>
      </c>
      <c r="AV69" s="268">
        <v>0.15</v>
      </c>
      <c r="AW69" s="268">
        <v>0.21</v>
      </c>
      <c r="AX69" s="268">
        <v>0.16</v>
      </c>
      <c r="AY69" s="268">
        <v>0.12</v>
      </c>
      <c r="BC69" s="218"/>
      <c r="BD69" s="218"/>
      <c r="BG69" s="218"/>
      <c r="BH69" s="218"/>
      <c r="BK69" s="218"/>
      <c r="BM69" s="218"/>
      <c r="BR69" s="218"/>
      <c r="BS69" s="218"/>
      <c r="BU69" s="218"/>
      <c r="BW69" s="218"/>
    </row>
    <row r="70" spans="1:75" s="102" customFormat="1" ht="16.5" customHeight="1" x14ac:dyDescent="0.45">
      <c r="A70" s="50" t="s">
        <v>423</v>
      </c>
      <c r="B70" s="268">
        <v>0.02</v>
      </c>
      <c r="C70" s="268">
        <v>0.02</v>
      </c>
      <c r="D70" s="268">
        <v>0.01</v>
      </c>
      <c r="E70" s="268">
        <v>0.01</v>
      </c>
      <c r="F70" s="268">
        <v>0.01</v>
      </c>
      <c r="G70" s="268">
        <v>0</v>
      </c>
      <c r="H70" s="268">
        <v>0</v>
      </c>
      <c r="I70" s="268">
        <v>0</v>
      </c>
      <c r="J70" s="268">
        <v>0.01</v>
      </c>
      <c r="K70" s="268">
        <v>0.03</v>
      </c>
      <c r="L70" s="268">
        <v>0.05</v>
      </c>
      <c r="M70" s="268">
        <v>0.06</v>
      </c>
      <c r="N70" s="268">
        <v>0.06</v>
      </c>
      <c r="O70" s="268">
        <v>0.05</v>
      </c>
      <c r="P70" s="268">
        <v>0.06</v>
      </c>
      <c r="Q70" s="268">
        <v>0.02</v>
      </c>
      <c r="R70" s="268">
        <v>0.05</v>
      </c>
      <c r="S70" s="268">
        <v>0</v>
      </c>
      <c r="T70" s="268">
        <v>0</v>
      </c>
      <c r="U70" s="268">
        <v>0.01</v>
      </c>
      <c r="V70" s="268">
        <v>0.01</v>
      </c>
      <c r="W70" s="268">
        <v>0.04</v>
      </c>
      <c r="X70" s="268">
        <v>0.02</v>
      </c>
      <c r="Y70" s="268">
        <v>0.02</v>
      </c>
      <c r="Z70" s="268">
        <v>0.02</v>
      </c>
      <c r="AA70" s="268">
        <v>0.03</v>
      </c>
      <c r="AB70" s="268">
        <v>0.01</v>
      </c>
      <c r="AC70" s="268">
        <v>0.02</v>
      </c>
      <c r="AD70" s="268">
        <v>0.01</v>
      </c>
      <c r="AE70" s="268">
        <v>0.01</v>
      </c>
      <c r="AF70" s="268">
        <v>0</v>
      </c>
      <c r="AG70" s="268">
        <v>0</v>
      </c>
      <c r="AH70" s="268">
        <v>0</v>
      </c>
      <c r="AI70" s="268">
        <v>0</v>
      </c>
      <c r="AJ70" s="268">
        <v>0</v>
      </c>
      <c r="AK70" s="268">
        <v>0.06</v>
      </c>
      <c r="AL70" s="268">
        <v>0.05</v>
      </c>
      <c r="AM70" s="268">
        <v>0.08</v>
      </c>
      <c r="AN70" s="268">
        <v>7.0000000000000007E-2</v>
      </c>
      <c r="AO70" s="268">
        <v>0.08</v>
      </c>
      <c r="AP70" s="268">
        <v>0.01</v>
      </c>
      <c r="AQ70" s="268">
        <v>0.02</v>
      </c>
      <c r="AR70" s="268">
        <v>0.01</v>
      </c>
      <c r="AS70" s="268">
        <v>0.01</v>
      </c>
      <c r="AT70" s="268">
        <v>0.01</v>
      </c>
      <c r="AU70" s="268">
        <v>0.02</v>
      </c>
      <c r="AV70" s="268">
        <v>0.02</v>
      </c>
      <c r="AW70" s="268">
        <v>0.02</v>
      </c>
      <c r="AX70" s="268">
        <v>0.02</v>
      </c>
      <c r="AY70" s="268">
        <v>0.02</v>
      </c>
      <c r="BC70" s="218"/>
      <c r="BD70" s="218"/>
      <c r="BG70" s="218"/>
      <c r="BH70" s="218"/>
      <c r="BK70" s="218"/>
      <c r="BM70" s="218"/>
      <c r="BR70" s="218"/>
      <c r="BS70" s="218"/>
      <c r="BU70" s="218"/>
      <c r="BW70" s="218"/>
    </row>
    <row r="71" spans="1:75" s="102" customFormat="1" ht="16.5" customHeight="1" x14ac:dyDescent="0.45">
      <c r="A71" s="50" t="s">
        <v>424</v>
      </c>
      <c r="B71" s="268">
        <v>0</v>
      </c>
      <c r="C71" s="268">
        <v>0</v>
      </c>
      <c r="D71" s="268">
        <v>0</v>
      </c>
      <c r="E71" s="268">
        <v>0</v>
      </c>
      <c r="F71" s="268">
        <v>0</v>
      </c>
      <c r="G71" s="268">
        <v>0</v>
      </c>
      <c r="H71" s="268">
        <v>0</v>
      </c>
      <c r="I71" s="268">
        <v>0</v>
      </c>
      <c r="J71" s="268">
        <v>0</v>
      </c>
      <c r="K71" s="268">
        <v>0</v>
      </c>
      <c r="L71" s="268">
        <v>0</v>
      </c>
      <c r="M71" s="268">
        <v>0</v>
      </c>
      <c r="N71" s="268">
        <v>0</v>
      </c>
      <c r="O71" s="268">
        <v>0</v>
      </c>
      <c r="P71" s="268">
        <v>0</v>
      </c>
      <c r="Q71" s="268">
        <v>0</v>
      </c>
      <c r="R71" s="268">
        <v>0</v>
      </c>
      <c r="S71" s="268">
        <v>0</v>
      </c>
      <c r="T71" s="268">
        <v>0</v>
      </c>
      <c r="U71" s="268">
        <v>0</v>
      </c>
      <c r="V71" s="268">
        <v>0</v>
      </c>
      <c r="W71" s="268">
        <v>0</v>
      </c>
      <c r="X71" s="268">
        <v>0</v>
      </c>
      <c r="Y71" s="268">
        <v>0</v>
      </c>
      <c r="Z71" s="268">
        <v>0</v>
      </c>
      <c r="AA71" s="268">
        <v>0</v>
      </c>
      <c r="AB71" s="268">
        <v>0</v>
      </c>
      <c r="AC71" s="268">
        <v>0</v>
      </c>
      <c r="AD71" s="268">
        <v>0</v>
      </c>
      <c r="AE71" s="268">
        <v>0</v>
      </c>
      <c r="AF71" s="268">
        <v>0</v>
      </c>
      <c r="AG71" s="268">
        <v>0</v>
      </c>
      <c r="AH71" s="268">
        <v>0</v>
      </c>
      <c r="AI71" s="268">
        <v>0</v>
      </c>
      <c r="AJ71" s="268">
        <v>0</v>
      </c>
      <c r="AK71" s="268">
        <v>0</v>
      </c>
      <c r="AL71" s="268">
        <v>0</v>
      </c>
      <c r="AM71" s="268">
        <v>0</v>
      </c>
      <c r="AN71" s="268">
        <v>0</v>
      </c>
      <c r="AO71" s="268">
        <v>0</v>
      </c>
      <c r="AP71" s="268">
        <v>0</v>
      </c>
      <c r="AQ71" s="268">
        <v>0</v>
      </c>
      <c r="AR71" s="268">
        <v>0</v>
      </c>
      <c r="AS71" s="268">
        <v>0</v>
      </c>
      <c r="AT71" s="268">
        <v>0</v>
      </c>
      <c r="AU71" s="268">
        <v>0</v>
      </c>
      <c r="AV71" s="268">
        <v>0</v>
      </c>
      <c r="AW71" s="268">
        <v>0</v>
      </c>
      <c r="AX71" s="268">
        <v>0</v>
      </c>
      <c r="AY71" s="268">
        <v>0</v>
      </c>
      <c r="BC71" s="218"/>
      <c r="BD71" s="218"/>
      <c r="BG71" s="218"/>
      <c r="BH71" s="218"/>
      <c r="BK71" s="218"/>
      <c r="BM71" s="218"/>
      <c r="BR71" s="218"/>
      <c r="BS71" s="218"/>
      <c r="BU71" s="218"/>
      <c r="BW71" s="218"/>
    </row>
    <row r="72" spans="1:75" s="102" customFormat="1" ht="16.5" customHeight="1" x14ac:dyDescent="0.45">
      <c r="A72" s="50" t="s">
        <v>43</v>
      </c>
      <c r="B72" s="268">
        <v>0</v>
      </c>
      <c r="C72" s="268">
        <v>0</v>
      </c>
      <c r="D72" s="268">
        <v>0</v>
      </c>
      <c r="E72" s="268">
        <v>0</v>
      </c>
      <c r="F72" s="268">
        <v>0</v>
      </c>
      <c r="G72" s="268">
        <v>0</v>
      </c>
      <c r="H72" s="268">
        <v>0</v>
      </c>
      <c r="I72" s="268">
        <v>0</v>
      </c>
      <c r="J72" s="268">
        <v>0.01</v>
      </c>
      <c r="K72" s="268">
        <v>0</v>
      </c>
      <c r="L72" s="268">
        <v>0.05</v>
      </c>
      <c r="M72" s="268">
        <v>0.04</v>
      </c>
      <c r="N72" s="268">
        <v>0.06</v>
      </c>
      <c r="O72" s="268">
        <v>0.04</v>
      </c>
      <c r="P72" s="268">
        <v>0.04</v>
      </c>
      <c r="Q72" s="268">
        <v>0.01</v>
      </c>
      <c r="R72" s="268">
        <v>0.01</v>
      </c>
      <c r="S72" s="268">
        <v>0</v>
      </c>
      <c r="T72" s="268">
        <v>0.01</v>
      </c>
      <c r="U72" s="268">
        <v>0.01</v>
      </c>
      <c r="V72" s="268">
        <v>0</v>
      </c>
      <c r="W72" s="268">
        <v>0.01</v>
      </c>
      <c r="X72" s="268">
        <v>0.02</v>
      </c>
      <c r="Y72" s="268">
        <v>0.01</v>
      </c>
      <c r="Z72" s="268">
        <v>0.01</v>
      </c>
      <c r="AA72" s="268">
        <v>0</v>
      </c>
      <c r="AB72" s="268">
        <v>0</v>
      </c>
      <c r="AC72" s="268">
        <v>0</v>
      </c>
      <c r="AD72" s="268">
        <v>0</v>
      </c>
      <c r="AE72" s="268">
        <v>0</v>
      </c>
      <c r="AF72" s="268">
        <v>0</v>
      </c>
      <c r="AG72" s="268">
        <v>0</v>
      </c>
      <c r="AH72" s="268">
        <v>0</v>
      </c>
      <c r="AI72" s="268">
        <v>0</v>
      </c>
      <c r="AJ72" s="268">
        <v>0</v>
      </c>
      <c r="AK72" s="268">
        <v>0.03</v>
      </c>
      <c r="AL72" s="268">
        <v>0.02</v>
      </c>
      <c r="AM72" s="268">
        <v>0.04</v>
      </c>
      <c r="AN72" s="268">
        <v>0.03</v>
      </c>
      <c r="AO72" s="268">
        <v>0.03</v>
      </c>
      <c r="AP72" s="268">
        <v>0</v>
      </c>
      <c r="AQ72" s="268">
        <v>0</v>
      </c>
      <c r="AR72" s="268">
        <v>0</v>
      </c>
      <c r="AS72" s="268">
        <v>0</v>
      </c>
      <c r="AT72" s="268">
        <v>0</v>
      </c>
      <c r="AU72" s="268">
        <v>0.01</v>
      </c>
      <c r="AV72" s="268">
        <v>0.01</v>
      </c>
      <c r="AW72" s="268">
        <v>0.01</v>
      </c>
      <c r="AX72" s="268">
        <v>0.01</v>
      </c>
      <c r="AY72" s="268">
        <v>0.01</v>
      </c>
      <c r="BC72" s="218"/>
      <c r="BD72" s="218"/>
      <c r="BG72" s="218"/>
      <c r="BH72" s="218"/>
      <c r="BK72" s="218"/>
      <c r="BM72" s="218"/>
      <c r="BR72" s="218"/>
      <c r="BS72" s="218"/>
      <c r="BU72" s="218"/>
      <c r="BW72" s="218"/>
    </row>
    <row r="73" spans="1:75" s="102" customFormat="1" ht="16.5" customHeight="1" x14ac:dyDescent="0.45">
      <c r="A73" s="50" t="s">
        <v>425</v>
      </c>
      <c r="B73" s="268">
        <v>0</v>
      </c>
      <c r="C73" s="268">
        <v>0</v>
      </c>
      <c r="D73" s="268">
        <v>0</v>
      </c>
      <c r="E73" s="268">
        <v>0</v>
      </c>
      <c r="F73" s="268">
        <v>0</v>
      </c>
      <c r="G73" s="268">
        <v>0</v>
      </c>
      <c r="H73" s="268">
        <v>0</v>
      </c>
      <c r="I73" s="268">
        <v>0</v>
      </c>
      <c r="J73" s="268">
        <v>0</v>
      </c>
      <c r="K73" s="268">
        <v>0</v>
      </c>
      <c r="L73" s="268">
        <v>0.01</v>
      </c>
      <c r="M73" s="268">
        <v>0.01</v>
      </c>
      <c r="N73" s="268">
        <v>0.01</v>
      </c>
      <c r="O73" s="268">
        <v>0.01</v>
      </c>
      <c r="P73" s="268">
        <v>0.01</v>
      </c>
      <c r="Q73" s="268">
        <v>0</v>
      </c>
      <c r="R73" s="268">
        <v>0</v>
      </c>
      <c r="S73" s="268">
        <v>0</v>
      </c>
      <c r="T73" s="268">
        <v>0</v>
      </c>
      <c r="U73" s="268">
        <v>0</v>
      </c>
      <c r="V73" s="268">
        <v>0</v>
      </c>
      <c r="W73" s="268">
        <v>0</v>
      </c>
      <c r="X73" s="268">
        <v>0</v>
      </c>
      <c r="Y73" s="268">
        <v>0</v>
      </c>
      <c r="Z73" s="268">
        <v>0</v>
      </c>
      <c r="AA73" s="268">
        <v>0</v>
      </c>
      <c r="AB73" s="268">
        <v>0</v>
      </c>
      <c r="AC73" s="268">
        <v>0</v>
      </c>
      <c r="AD73" s="268">
        <v>0</v>
      </c>
      <c r="AE73" s="268">
        <v>0</v>
      </c>
      <c r="AF73" s="268">
        <v>0</v>
      </c>
      <c r="AG73" s="268">
        <v>0</v>
      </c>
      <c r="AH73" s="268">
        <v>0</v>
      </c>
      <c r="AI73" s="268">
        <v>0</v>
      </c>
      <c r="AJ73" s="268">
        <v>0</v>
      </c>
      <c r="AK73" s="268">
        <v>0</v>
      </c>
      <c r="AL73" s="268">
        <v>0</v>
      </c>
      <c r="AM73" s="268">
        <v>0.01</v>
      </c>
      <c r="AN73" s="268">
        <v>0</v>
      </c>
      <c r="AO73" s="268">
        <v>0</v>
      </c>
      <c r="AP73" s="268">
        <v>0</v>
      </c>
      <c r="AQ73" s="268">
        <v>0</v>
      </c>
      <c r="AR73" s="268">
        <v>0</v>
      </c>
      <c r="AS73" s="268">
        <v>0</v>
      </c>
      <c r="AT73" s="268">
        <v>0</v>
      </c>
      <c r="AU73" s="268">
        <v>0</v>
      </c>
      <c r="AV73" s="268">
        <v>0</v>
      </c>
      <c r="AW73" s="268">
        <v>0</v>
      </c>
      <c r="AX73" s="268">
        <v>0</v>
      </c>
      <c r="AY73" s="268">
        <v>0</v>
      </c>
      <c r="BC73" s="218"/>
      <c r="BD73" s="218"/>
      <c r="BG73" s="218"/>
      <c r="BH73" s="218"/>
      <c r="BK73" s="218"/>
      <c r="BM73" s="218"/>
      <c r="BR73" s="218"/>
      <c r="BS73" s="218"/>
      <c r="BU73" s="218"/>
      <c r="BW73" s="218"/>
    </row>
    <row r="74" spans="1:75" s="102" customFormat="1" ht="16.5" customHeight="1" x14ac:dyDescent="0.45">
      <c r="A74" s="50" t="s">
        <v>426</v>
      </c>
      <c r="B74" s="268">
        <v>0</v>
      </c>
      <c r="C74" s="268">
        <v>0</v>
      </c>
      <c r="D74" s="268">
        <v>0</v>
      </c>
      <c r="E74" s="268">
        <v>0</v>
      </c>
      <c r="F74" s="268">
        <v>0</v>
      </c>
      <c r="G74" s="268">
        <v>0</v>
      </c>
      <c r="H74" s="268">
        <v>0</v>
      </c>
      <c r="I74" s="268">
        <v>0</v>
      </c>
      <c r="J74" s="268">
        <v>0.02</v>
      </c>
      <c r="K74" s="268">
        <v>0</v>
      </c>
      <c r="L74" s="268">
        <v>0</v>
      </c>
      <c r="M74" s="268">
        <v>0</v>
      </c>
      <c r="N74" s="268">
        <v>0.01</v>
      </c>
      <c r="O74" s="268">
        <v>0.02</v>
      </c>
      <c r="P74" s="268">
        <v>0.01</v>
      </c>
      <c r="Q74" s="268">
        <v>0</v>
      </c>
      <c r="R74" s="268">
        <v>0</v>
      </c>
      <c r="S74" s="268">
        <v>0</v>
      </c>
      <c r="T74" s="268">
        <v>0</v>
      </c>
      <c r="U74" s="268">
        <v>0</v>
      </c>
      <c r="V74" s="268">
        <v>0</v>
      </c>
      <c r="W74" s="268">
        <v>0</v>
      </c>
      <c r="X74" s="268">
        <v>0</v>
      </c>
      <c r="Y74" s="268">
        <v>0.01</v>
      </c>
      <c r="Z74" s="268">
        <v>0</v>
      </c>
      <c r="AA74" s="268">
        <v>0</v>
      </c>
      <c r="AB74" s="268">
        <v>0</v>
      </c>
      <c r="AC74" s="268">
        <v>0</v>
      </c>
      <c r="AD74" s="268">
        <v>0</v>
      </c>
      <c r="AE74" s="268">
        <v>0</v>
      </c>
      <c r="AF74" s="268">
        <v>0</v>
      </c>
      <c r="AG74" s="268">
        <v>0</v>
      </c>
      <c r="AH74" s="268">
        <v>0</v>
      </c>
      <c r="AI74" s="268">
        <v>0</v>
      </c>
      <c r="AJ74" s="268">
        <v>0</v>
      </c>
      <c r="AK74" s="268">
        <v>0</v>
      </c>
      <c r="AL74" s="268">
        <v>0</v>
      </c>
      <c r="AM74" s="268">
        <v>0.02</v>
      </c>
      <c r="AN74" s="268">
        <v>0.02</v>
      </c>
      <c r="AO74" s="268">
        <v>0.02</v>
      </c>
      <c r="AP74" s="268">
        <v>0</v>
      </c>
      <c r="AQ74" s="268">
        <v>0</v>
      </c>
      <c r="AR74" s="268">
        <v>0</v>
      </c>
      <c r="AS74" s="268">
        <v>0</v>
      </c>
      <c r="AT74" s="268">
        <v>0</v>
      </c>
      <c r="AU74" s="268">
        <v>0</v>
      </c>
      <c r="AV74" s="268">
        <v>0</v>
      </c>
      <c r="AW74" s="268">
        <v>0</v>
      </c>
      <c r="AX74" s="268">
        <v>0</v>
      </c>
      <c r="AY74" s="268">
        <v>0</v>
      </c>
      <c r="BC74" s="218"/>
      <c r="BD74" s="218"/>
      <c r="BG74" s="218"/>
      <c r="BH74" s="218"/>
      <c r="BK74" s="218"/>
      <c r="BM74" s="218"/>
      <c r="BR74" s="218"/>
      <c r="BS74" s="218"/>
      <c r="BU74" s="218"/>
      <c r="BW74" s="218"/>
    </row>
    <row r="75" spans="1:75" s="102" customFormat="1" ht="16.5" customHeight="1" x14ac:dyDescent="0.45">
      <c r="A75" s="50" t="s">
        <v>427</v>
      </c>
      <c r="B75" s="268">
        <v>0</v>
      </c>
      <c r="C75" s="268">
        <v>0</v>
      </c>
      <c r="D75" s="268">
        <v>0</v>
      </c>
      <c r="E75" s="268">
        <v>0</v>
      </c>
      <c r="F75" s="268">
        <v>0</v>
      </c>
      <c r="G75" s="268">
        <v>0</v>
      </c>
      <c r="H75" s="268">
        <v>0</v>
      </c>
      <c r="I75" s="268">
        <v>0</v>
      </c>
      <c r="J75" s="268">
        <v>0</v>
      </c>
      <c r="K75" s="268">
        <v>0</v>
      </c>
      <c r="L75" s="268">
        <v>0</v>
      </c>
      <c r="M75" s="268">
        <v>0</v>
      </c>
      <c r="N75" s="268">
        <v>0</v>
      </c>
      <c r="O75" s="268">
        <v>0</v>
      </c>
      <c r="P75" s="268">
        <v>0</v>
      </c>
      <c r="Q75" s="268">
        <v>0</v>
      </c>
      <c r="R75" s="268">
        <v>0</v>
      </c>
      <c r="S75" s="268">
        <v>0</v>
      </c>
      <c r="T75" s="268">
        <v>0</v>
      </c>
      <c r="U75" s="268">
        <v>0</v>
      </c>
      <c r="V75" s="268">
        <v>0</v>
      </c>
      <c r="W75" s="268">
        <v>0</v>
      </c>
      <c r="X75" s="268">
        <v>0</v>
      </c>
      <c r="Y75" s="268">
        <v>0</v>
      </c>
      <c r="Z75" s="268">
        <v>0</v>
      </c>
      <c r="AA75" s="268">
        <v>0</v>
      </c>
      <c r="AB75" s="268">
        <v>0</v>
      </c>
      <c r="AC75" s="268">
        <v>0</v>
      </c>
      <c r="AD75" s="268">
        <v>0</v>
      </c>
      <c r="AE75" s="268">
        <v>0</v>
      </c>
      <c r="AF75" s="268">
        <v>0</v>
      </c>
      <c r="AG75" s="268">
        <v>0</v>
      </c>
      <c r="AH75" s="268">
        <v>0</v>
      </c>
      <c r="AI75" s="268">
        <v>0</v>
      </c>
      <c r="AJ75" s="268">
        <v>0</v>
      </c>
      <c r="AK75" s="268">
        <v>0</v>
      </c>
      <c r="AL75" s="268">
        <v>0</v>
      </c>
      <c r="AM75" s="268">
        <v>0</v>
      </c>
      <c r="AN75" s="268">
        <v>0</v>
      </c>
      <c r="AO75" s="268">
        <v>0</v>
      </c>
      <c r="AP75" s="268">
        <v>0</v>
      </c>
      <c r="AQ75" s="268">
        <v>0</v>
      </c>
      <c r="AR75" s="268">
        <v>0</v>
      </c>
      <c r="AS75" s="268">
        <v>0</v>
      </c>
      <c r="AT75" s="268">
        <v>0</v>
      </c>
      <c r="AU75" s="268">
        <v>0</v>
      </c>
      <c r="AV75" s="268">
        <v>0</v>
      </c>
      <c r="AW75" s="268">
        <v>0</v>
      </c>
      <c r="AX75" s="268">
        <v>0</v>
      </c>
      <c r="AY75" s="268">
        <v>0</v>
      </c>
      <c r="BC75" s="218"/>
      <c r="BD75" s="218"/>
      <c r="BG75" s="218"/>
      <c r="BH75" s="218"/>
      <c r="BK75" s="218"/>
      <c r="BM75" s="218"/>
      <c r="BR75" s="218"/>
      <c r="BS75" s="218"/>
      <c r="BU75" s="218"/>
      <c r="BW75" s="218"/>
    </row>
    <row r="76" spans="1:75" s="102" customFormat="1" ht="16.5" customHeight="1" x14ac:dyDescent="0.45">
      <c r="A76" s="50" t="s">
        <v>428</v>
      </c>
      <c r="B76" s="268">
        <v>0</v>
      </c>
      <c r="C76" s="268">
        <v>0</v>
      </c>
      <c r="D76" s="268">
        <v>0</v>
      </c>
      <c r="E76" s="268">
        <v>0</v>
      </c>
      <c r="F76" s="268">
        <v>0</v>
      </c>
      <c r="G76" s="268">
        <v>0</v>
      </c>
      <c r="H76" s="268">
        <v>0</v>
      </c>
      <c r="I76" s="268">
        <v>0</v>
      </c>
      <c r="J76" s="268">
        <v>0</v>
      </c>
      <c r="K76" s="268">
        <v>0</v>
      </c>
      <c r="L76" s="268">
        <v>0</v>
      </c>
      <c r="M76" s="268">
        <v>0</v>
      </c>
      <c r="N76" s="268">
        <v>0</v>
      </c>
      <c r="O76" s="268">
        <v>0</v>
      </c>
      <c r="P76" s="268">
        <v>0</v>
      </c>
      <c r="Q76" s="268">
        <v>0</v>
      </c>
      <c r="R76" s="268">
        <v>0</v>
      </c>
      <c r="S76" s="268">
        <v>0</v>
      </c>
      <c r="T76" s="268">
        <v>0</v>
      </c>
      <c r="U76" s="268">
        <v>0.01</v>
      </c>
      <c r="V76" s="268">
        <v>0</v>
      </c>
      <c r="W76" s="268">
        <v>0</v>
      </c>
      <c r="X76" s="268">
        <v>0</v>
      </c>
      <c r="Y76" s="268">
        <v>0</v>
      </c>
      <c r="Z76" s="268">
        <v>0</v>
      </c>
      <c r="AA76" s="268">
        <v>0</v>
      </c>
      <c r="AB76" s="268">
        <v>0</v>
      </c>
      <c r="AC76" s="268">
        <v>0</v>
      </c>
      <c r="AD76" s="268">
        <v>0</v>
      </c>
      <c r="AE76" s="268">
        <v>0</v>
      </c>
      <c r="AF76" s="268">
        <v>0</v>
      </c>
      <c r="AG76" s="268">
        <v>0</v>
      </c>
      <c r="AH76" s="268">
        <v>0</v>
      </c>
      <c r="AI76" s="268">
        <v>0</v>
      </c>
      <c r="AJ76" s="268">
        <v>0</v>
      </c>
      <c r="AK76" s="268">
        <v>0</v>
      </c>
      <c r="AL76" s="268">
        <v>0</v>
      </c>
      <c r="AM76" s="268">
        <v>0</v>
      </c>
      <c r="AN76" s="268">
        <v>0</v>
      </c>
      <c r="AO76" s="268">
        <v>0</v>
      </c>
      <c r="AP76" s="268">
        <v>0</v>
      </c>
      <c r="AQ76" s="268">
        <v>0</v>
      </c>
      <c r="AR76" s="268">
        <v>0</v>
      </c>
      <c r="AS76" s="268">
        <v>0</v>
      </c>
      <c r="AT76" s="268">
        <v>0.01</v>
      </c>
      <c r="AU76" s="268">
        <v>0</v>
      </c>
      <c r="AV76" s="268">
        <v>0</v>
      </c>
      <c r="AW76" s="268">
        <v>0</v>
      </c>
      <c r="AX76" s="268">
        <v>0</v>
      </c>
      <c r="AY76" s="268">
        <v>0.01</v>
      </c>
      <c r="BC76" s="218"/>
      <c r="BD76" s="218"/>
      <c r="BG76" s="218"/>
      <c r="BH76" s="218"/>
      <c r="BK76" s="218"/>
      <c r="BM76" s="218"/>
      <c r="BR76" s="218"/>
      <c r="BS76" s="218"/>
      <c r="BU76" s="218"/>
      <c r="BW76" s="218"/>
    </row>
    <row r="77" spans="1:75" s="102" customFormat="1" ht="16.5" customHeight="1" x14ac:dyDescent="0.45">
      <c r="A77" s="50" t="s">
        <v>429</v>
      </c>
      <c r="B77" s="268">
        <v>0</v>
      </c>
      <c r="C77" s="268">
        <v>0</v>
      </c>
      <c r="D77" s="268">
        <v>0</v>
      </c>
      <c r="E77" s="268">
        <v>0</v>
      </c>
      <c r="F77" s="268">
        <v>0</v>
      </c>
      <c r="G77" s="268">
        <v>0</v>
      </c>
      <c r="H77" s="268">
        <v>0</v>
      </c>
      <c r="I77" s="268">
        <v>0</v>
      </c>
      <c r="J77" s="268">
        <v>0</v>
      </c>
      <c r="K77" s="268">
        <v>0</v>
      </c>
      <c r="L77" s="268">
        <v>0</v>
      </c>
      <c r="M77" s="268">
        <v>0</v>
      </c>
      <c r="N77" s="268">
        <v>0</v>
      </c>
      <c r="O77" s="268">
        <v>0</v>
      </c>
      <c r="P77" s="268">
        <v>0</v>
      </c>
      <c r="Q77" s="268">
        <v>0</v>
      </c>
      <c r="R77" s="268">
        <v>0</v>
      </c>
      <c r="S77" s="268">
        <v>0</v>
      </c>
      <c r="T77" s="268">
        <v>0</v>
      </c>
      <c r="U77" s="268">
        <v>0.01</v>
      </c>
      <c r="V77" s="268">
        <v>0</v>
      </c>
      <c r="W77" s="268">
        <v>0</v>
      </c>
      <c r="X77" s="268">
        <v>0</v>
      </c>
      <c r="Y77" s="268">
        <v>0</v>
      </c>
      <c r="Z77" s="268">
        <v>0</v>
      </c>
      <c r="AA77" s="268">
        <v>0</v>
      </c>
      <c r="AB77" s="268">
        <v>0</v>
      </c>
      <c r="AC77" s="268">
        <v>0</v>
      </c>
      <c r="AD77" s="268">
        <v>0</v>
      </c>
      <c r="AE77" s="268">
        <v>0</v>
      </c>
      <c r="AF77" s="268">
        <v>0</v>
      </c>
      <c r="AG77" s="268">
        <v>0</v>
      </c>
      <c r="AH77" s="268">
        <v>0</v>
      </c>
      <c r="AI77" s="268">
        <v>0</v>
      </c>
      <c r="AJ77" s="268">
        <v>0</v>
      </c>
      <c r="AK77" s="268">
        <v>0</v>
      </c>
      <c r="AL77" s="268">
        <v>0</v>
      </c>
      <c r="AM77" s="268">
        <v>0</v>
      </c>
      <c r="AN77" s="268">
        <v>0</v>
      </c>
      <c r="AO77" s="268">
        <v>0</v>
      </c>
      <c r="AP77" s="268">
        <v>0</v>
      </c>
      <c r="AQ77" s="268">
        <v>0</v>
      </c>
      <c r="AR77" s="268">
        <v>0</v>
      </c>
      <c r="AS77" s="268">
        <v>0</v>
      </c>
      <c r="AT77" s="268">
        <v>0.02</v>
      </c>
      <c r="AU77" s="268">
        <v>0</v>
      </c>
      <c r="AV77" s="268">
        <v>0</v>
      </c>
      <c r="AW77" s="268">
        <v>0</v>
      </c>
      <c r="AX77" s="268">
        <v>0</v>
      </c>
      <c r="AY77" s="268">
        <v>0.01</v>
      </c>
      <c r="BC77" s="218"/>
      <c r="BD77" s="218"/>
      <c r="BG77" s="218"/>
      <c r="BH77" s="218"/>
      <c r="BK77" s="218"/>
      <c r="BM77" s="218"/>
      <c r="BR77" s="218"/>
      <c r="BS77" s="218"/>
      <c r="BU77" s="218"/>
      <c r="BW77" s="218"/>
    </row>
    <row r="78" spans="1:75" s="273" customFormat="1" ht="16.5" customHeight="1" x14ac:dyDescent="0.45">
      <c r="A78" s="50" t="s">
        <v>430</v>
      </c>
      <c r="B78" s="268">
        <v>0</v>
      </c>
      <c r="C78" s="268">
        <v>0</v>
      </c>
      <c r="D78" s="268">
        <v>0</v>
      </c>
      <c r="E78" s="268">
        <v>0</v>
      </c>
      <c r="F78" s="268">
        <v>0</v>
      </c>
      <c r="G78" s="268">
        <v>0</v>
      </c>
      <c r="H78" s="268">
        <v>0</v>
      </c>
      <c r="I78" s="268">
        <v>0</v>
      </c>
      <c r="J78" s="268">
        <v>0</v>
      </c>
      <c r="K78" s="268">
        <v>0</v>
      </c>
      <c r="L78" s="268">
        <v>0</v>
      </c>
      <c r="M78" s="268">
        <v>0</v>
      </c>
      <c r="N78" s="268">
        <v>0</v>
      </c>
      <c r="O78" s="268">
        <v>0</v>
      </c>
      <c r="P78" s="268">
        <v>0</v>
      </c>
      <c r="Q78" s="268">
        <v>0</v>
      </c>
      <c r="R78" s="268">
        <v>0</v>
      </c>
      <c r="S78" s="268">
        <v>0</v>
      </c>
      <c r="T78" s="268">
        <v>0</v>
      </c>
      <c r="U78" s="268">
        <v>0</v>
      </c>
      <c r="V78" s="268">
        <v>0</v>
      </c>
      <c r="W78" s="268">
        <v>0</v>
      </c>
      <c r="X78" s="268">
        <v>0</v>
      </c>
      <c r="Y78" s="268">
        <v>0</v>
      </c>
      <c r="Z78" s="268">
        <v>0</v>
      </c>
      <c r="AA78" s="268">
        <v>0</v>
      </c>
      <c r="AB78" s="268">
        <v>0</v>
      </c>
      <c r="AC78" s="268">
        <v>0</v>
      </c>
      <c r="AD78" s="268">
        <v>0</v>
      </c>
      <c r="AE78" s="268">
        <v>0</v>
      </c>
      <c r="AF78" s="268">
        <v>0</v>
      </c>
      <c r="AG78" s="268">
        <v>0</v>
      </c>
      <c r="AH78" s="268">
        <v>0</v>
      </c>
      <c r="AI78" s="268">
        <v>0</v>
      </c>
      <c r="AJ78" s="268">
        <v>0</v>
      </c>
      <c r="AK78" s="268">
        <v>0</v>
      </c>
      <c r="AL78" s="268">
        <v>0</v>
      </c>
      <c r="AM78" s="268">
        <v>0</v>
      </c>
      <c r="AN78" s="268">
        <v>0</v>
      </c>
      <c r="AO78" s="268">
        <v>0</v>
      </c>
      <c r="AP78" s="268">
        <v>0</v>
      </c>
      <c r="AQ78" s="268">
        <v>0</v>
      </c>
      <c r="AR78" s="268">
        <v>0</v>
      </c>
      <c r="AS78" s="268">
        <v>0</v>
      </c>
      <c r="AT78" s="268">
        <v>0</v>
      </c>
      <c r="AU78" s="268">
        <v>0</v>
      </c>
      <c r="AV78" s="268">
        <v>0</v>
      </c>
      <c r="AW78" s="268">
        <v>0</v>
      </c>
      <c r="AX78" s="268">
        <v>0</v>
      </c>
      <c r="AY78" s="268">
        <v>0</v>
      </c>
      <c r="AZ78" s="102"/>
      <c r="BA78" s="102"/>
      <c r="BB78" s="102"/>
      <c r="BC78" s="218"/>
      <c r="BD78" s="218"/>
      <c r="BE78" s="102"/>
      <c r="BF78" s="102"/>
      <c r="BG78" s="218"/>
      <c r="BH78" s="218"/>
      <c r="BI78" s="102"/>
      <c r="BJ78" s="102"/>
      <c r="BK78" s="218"/>
      <c r="BL78" s="102"/>
      <c r="BM78" s="218"/>
      <c r="BN78" s="102"/>
      <c r="BO78" s="102"/>
      <c r="BP78" s="102"/>
      <c r="BQ78" s="102"/>
      <c r="BR78" s="218"/>
      <c r="BS78" s="218"/>
      <c r="BT78" s="102"/>
      <c r="BU78" s="218"/>
      <c r="BV78" s="102"/>
      <c r="BW78" s="218"/>
    </row>
    <row r="79" spans="1:75" s="273" customFormat="1" ht="16.5" customHeight="1" x14ac:dyDescent="0.45">
      <c r="A79" s="130" t="s">
        <v>44</v>
      </c>
      <c r="B79" s="268">
        <v>0</v>
      </c>
      <c r="C79" s="268">
        <v>0</v>
      </c>
      <c r="D79" s="268">
        <v>0</v>
      </c>
      <c r="E79" s="268">
        <v>0</v>
      </c>
      <c r="F79" s="268">
        <v>0</v>
      </c>
      <c r="G79" s="268">
        <v>0</v>
      </c>
      <c r="H79" s="268">
        <v>0</v>
      </c>
      <c r="I79" s="268">
        <v>0</v>
      </c>
      <c r="J79" s="268">
        <v>0</v>
      </c>
      <c r="K79" s="268">
        <v>0</v>
      </c>
      <c r="L79" s="268">
        <v>0</v>
      </c>
      <c r="M79" s="268">
        <v>0</v>
      </c>
      <c r="N79" s="268">
        <v>0</v>
      </c>
      <c r="O79" s="268">
        <v>0</v>
      </c>
      <c r="P79" s="268">
        <v>0</v>
      </c>
      <c r="Q79" s="268">
        <v>0</v>
      </c>
      <c r="R79" s="268">
        <v>0</v>
      </c>
      <c r="S79" s="268">
        <v>0</v>
      </c>
      <c r="T79" s="268">
        <v>0</v>
      </c>
      <c r="U79" s="268">
        <v>0</v>
      </c>
      <c r="V79" s="268">
        <v>0</v>
      </c>
      <c r="W79" s="268">
        <v>0</v>
      </c>
      <c r="X79" s="268">
        <v>0</v>
      </c>
      <c r="Y79" s="268">
        <v>0</v>
      </c>
      <c r="Z79" s="268">
        <v>0</v>
      </c>
      <c r="AA79" s="268">
        <v>0</v>
      </c>
      <c r="AB79" s="268">
        <v>0</v>
      </c>
      <c r="AC79" s="268">
        <v>0</v>
      </c>
      <c r="AD79" s="268">
        <v>0</v>
      </c>
      <c r="AE79" s="268">
        <v>0</v>
      </c>
      <c r="AF79" s="268">
        <v>0</v>
      </c>
      <c r="AG79" s="268">
        <v>0</v>
      </c>
      <c r="AH79" s="268">
        <v>0</v>
      </c>
      <c r="AI79" s="268">
        <v>0</v>
      </c>
      <c r="AJ79" s="268">
        <v>0</v>
      </c>
      <c r="AK79" s="268">
        <v>0</v>
      </c>
      <c r="AL79" s="268">
        <v>0</v>
      </c>
      <c r="AM79" s="268">
        <v>0</v>
      </c>
      <c r="AN79" s="268">
        <v>0</v>
      </c>
      <c r="AO79" s="268">
        <v>0</v>
      </c>
      <c r="AP79" s="268">
        <v>0</v>
      </c>
      <c r="AQ79" s="268">
        <v>0</v>
      </c>
      <c r="AR79" s="268">
        <v>0</v>
      </c>
      <c r="AS79" s="268">
        <v>0</v>
      </c>
      <c r="AT79" s="268">
        <v>0</v>
      </c>
      <c r="AU79" s="268">
        <v>0</v>
      </c>
      <c r="AV79" s="268">
        <v>0</v>
      </c>
      <c r="AW79" s="268">
        <v>0</v>
      </c>
      <c r="AX79" s="268">
        <v>0</v>
      </c>
      <c r="AY79" s="268">
        <v>0</v>
      </c>
      <c r="AZ79" s="102"/>
      <c r="BA79" s="102"/>
      <c r="BB79" s="102"/>
      <c r="BC79" s="218"/>
      <c r="BD79" s="218"/>
      <c r="BE79" s="102"/>
      <c r="BF79" s="102"/>
      <c r="BG79" s="218"/>
      <c r="BH79" s="218"/>
      <c r="BI79" s="102"/>
      <c r="BJ79" s="102"/>
      <c r="BK79" s="218"/>
      <c r="BL79" s="102"/>
      <c r="BM79" s="218"/>
      <c r="BN79" s="102"/>
      <c r="BO79" s="102"/>
      <c r="BP79" s="102"/>
      <c r="BQ79" s="102"/>
      <c r="BR79" s="218"/>
      <c r="BS79" s="218"/>
      <c r="BT79" s="102"/>
      <c r="BU79" s="218"/>
      <c r="BV79" s="102"/>
      <c r="BW79" s="218"/>
    </row>
    <row r="80" spans="1:75" s="273" customFormat="1" ht="16.5" customHeight="1" x14ac:dyDescent="0.45">
      <c r="A80" s="50" t="s">
        <v>431</v>
      </c>
      <c r="B80" s="268">
        <v>0</v>
      </c>
      <c r="C80" s="268">
        <v>0</v>
      </c>
      <c r="D80" s="268">
        <v>0</v>
      </c>
      <c r="E80" s="268">
        <v>0</v>
      </c>
      <c r="F80" s="268">
        <v>0</v>
      </c>
      <c r="G80" s="268">
        <v>0</v>
      </c>
      <c r="H80" s="268">
        <v>0</v>
      </c>
      <c r="I80" s="268">
        <v>0</v>
      </c>
      <c r="J80" s="268">
        <v>0</v>
      </c>
      <c r="K80" s="268">
        <v>0</v>
      </c>
      <c r="L80" s="268">
        <v>0</v>
      </c>
      <c r="M80" s="268">
        <v>0</v>
      </c>
      <c r="N80" s="268">
        <v>0</v>
      </c>
      <c r="O80" s="268">
        <v>0</v>
      </c>
      <c r="P80" s="268">
        <v>0</v>
      </c>
      <c r="Q80" s="268">
        <v>0</v>
      </c>
      <c r="R80" s="268">
        <v>0</v>
      </c>
      <c r="S80" s="268">
        <v>0</v>
      </c>
      <c r="T80" s="268">
        <v>0</v>
      </c>
      <c r="U80" s="268">
        <v>0</v>
      </c>
      <c r="V80" s="268">
        <v>0</v>
      </c>
      <c r="W80" s="268">
        <v>0</v>
      </c>
      <c r="X80" s="268">
        <v>0</v>
      </c>
      <c r="Y80" s="268">
        <v>0</v>
      </c>
      <c r="Z80" s="268">
        <v>0</v>
      </c>
      <c r="AA80" s="268">
        <v>0</v>
      </c>
      <c r="AB80" s="268">
        <v>0</v>
      </c>
      <c r="AC80" s="268">
        <v>0</v>
      </c>
      <c r="AD80" s="268">
        <v>0</v>
      </c>
      <c r="AE80" s="268">
        <v>0</v>
      </c>
      <c r="AF80" s="268">
        <v>0</v>
      </c>
      <c r="AG80" s="268">
        <v>0</v>
      </c>
      <c r="AH80" s="268">
        <v>0</v>
      </c>
      <c r="AI80" s="268">
        <v>0</v>
      </c>
      <c r="AJ80" s="268">
        <v>0</v>
      </c>
      <c r="AK80" s="268">
        <v>0</v>
      </c>
      <c r="AL80" s="268">
        <v>0</v>
      </c>
      <c r="AM80" s="268">
        <v>0</v>
      </c>
      <c r="AN80" s="268">
        <v>0</v>
      </c>
      <c r="AO80" s="268">
        <v>0</v>
      </c>
      <c r="AP80" s="268">
        <v>0</v>
      </c>
      <c r="AQ80" s="268">
        <v>0</v>
      </c>
      <c r="AR80" s="268">
        <v>0</v>
      </c>
      <c r="AS80" s="268">
        <v>0</v>
      </c>
      <c r="AT80" s="268">
        <v>0</v>
      </c>
      <c r="AU80" s="268">
        <v>0</v>
      </c>
      <c r="AV80" s="268">
        <v>0</v>
      </c>
      <c r="AW80" s="268">
        <v>0</v>
      </c>
      <c r="AX80" s="268">
        <v>0</v>
      </c>
      <c r="AY80" s="268">
        <v>0</v>
      </c>
      <c r="AZ80" s="102"/>
      <c r="BA80" s="102"/>
      <c r="BB80" s="102"/>
      <c r="BC80" s="218"/>
      <c r="BD80" s="218"/>
      <c r="BE80" s="102"/>
      <c r="BF80" s="102"/>
      <c r="BG80" s="218"/>
      <c r="BH80" s="218"/>
      <c r="BI80" s="102"/>
      <c r="BJ80" s="102"/>
      <c r="BK80" s="218"/>
      <c r="BL80" s="102"/>
      <c r="BM80" s="218"/>
      <c r="BN80" s="102"/>
      <c r="BO80" s="102"/>
      <c r="BP80" s="102"/>
      <c r="BQ80" s="102"/>
      <c r="BR80" s="218"/>
      <c r="BS80" s="218"/>
      <c r="BT80" s="102"/>
      <c r="BU80" s="218"/>
      <c r="BV80" s="102"/>
      <c r="BW80" s="218"/>
    </row>
    <row r="81" spans="1:76" s="273" customFormat="1" ht="16.5" customHeight="1" x14ac:dyDescent="0.45">
      <c r="A81" s="130" t="s">
        <v>46</v>
      </c>
      <c r="B81" s="268">
        <v>0.38</v>
      </c>
      <c r="C81" s="268">
        <v>0.31</v>
      </c>
      <c r="D81" s="268">
        <v>0.21</v>
      </c>
      <c r="E81" s="268">
        <v>0.23</v>
      </c>
      <c r="F81" s="268">
        <v>0.21</v>
      </c>
      <c r="G81" s="268">
        <v>0.03</v>
      </c>
      <c r="H81" s="268">
        <v>0.1</v>
      </c>
      <c r="I81" s="268">
        <v>0.17</v>
      </c>
      <c r="J81" s="268">
        <v>0.19</v>
      </c>
      <c r="K81" s="268">
        <v>0.2</v>
      </c>
      <c r="L81" s="268">
        <v>0.16</v>
      </c>
      <c r="M81" s="268">
        <v>0.06</v>
      </c>
      <c r="N81" s="268">
        <v>0.04</v>
      </c>
      <c r="O81" s="268">
        <v>0.04</v>
      </c>
      <c r="P81" s="268">
        <v>0.04</v>
      </c>
      <c r="Q81" s="268">
        <v>0.4</v>
      </c>
      <c r="R81" s="268">
        <v>0.2</v>
      </c>
      <c r="S81" s="268">
        <v>0.08</v>
      </c>
      <c r="T81" s="268">
        <v>0.06</v>
      </c>
      <c r="U81" s="268">
        <v>7.0000000000000007E-2</v>
      </c>
      <c r="V81" s="268">
        <v>0.08</v>
      </c>
      <c r="W81" s="268">
        <v>0.14000000000000001</v>
      </c>
      <c r="X81" s="268">
        <v>0.09</v>
      </c>
      <c r="Y81" s="268">
        <v>0.09</v>
      </c>
      <c r="Z81" s="268">
        <v>0.1</v>
      </c>
      <c r="AA81" s="268">
        <v>0.3</v>
      </c>
      <c r="AB81" s="268">
        <v>0.48</v>
      </c>
      <c r="AC81" s="268">
        <v>0.18</v>
      </c>
      <c r="AD81" s="268">
        <v>0.2</v>
      </c>
      <c r="AE81" s="268">
        <v>0.22</v>
      </c>
      <c r="AF81" s="268">
        <v>0.46</v>
      </c>
      <c r="AG81" s="268">
        <v>0.34</v>
      </c>
      <c r="AH81" s="268">
        <v>0.27</v>
      </c>
      <c r="AI81" s="268">
        <v>0.31</v>
      </c>
      <c r="AJ81" s="268">
        <v>0.28000000000000003</v>
      </c>
      <c r="AK81" s="268">
        <v>0.2</v>
      </c>
      <c r="AL81" s="268">
        <v>0.22</v>
      </c>
      <c r="AM81" s="268">
        <v>0.04</v>
      </c>
      <c r="AN81" s="268">
        <v>0.05</v>
      </c>
      <c r="AO81" s="268">
        <v>0.05</v>
      </c>
      <c r="AP81" s="268">
        <v>0.41</v>
      </c>
      <c r="AQ81" s="268">
        <v>0.22</v>
      </c>
      <c r="AR81" s="268">
        <v>0.09</v>
      </c>
      <c r="AS81" s="268">
        <v>0.08</v>
      </c>
      <c r="AT81" s="268">
        <v>0.06</v>
      </c>
      <c r="AU81" s="268">
        <v>0.37</v>
      </c>
      <c r="AV81" s="268">
        <v>0.25</v>
      </c>
      <c r="AW81" s="268">
        <v>0.11</v>
      </c>
      <c r="AX81" s="268">
        <v>0.12</v>
      </c>
      <c r="AY81" s="268">
        <v>0.11</v>
      </c>
      <c r="AZ81" s="102"/>
      <c r="BA81" s="102"/>
      <c r="BB81" s="102"/>
      <c r="BC81" s="218"/>
      <c r="BD81" s="218"/>
      <c r="BE81" s="102"/>
      <c r="BF81" s="102"/>
      <c r="BG81" s="218"/>
      <c r="BH81" s="218"/>
      <c r="BI81" s="102"/>
      <c r="BJ81" s="102"/>
      <c r="BK81" s="218"/>
      <c r="BL81" s="102"/>
      <c r="BM81" s="218"/>
      <c r="BN81" s="102"/>
      <c r="BO81" s="102"/>
      <c r="BP81" s="102"/>
      <c r="BQ81" s="102"/>
      <c r="BR81" s="218"/>
      <c r="BS81" s="218"/>
      <c r="BT81" s="102"/>
      <c r="BU81" s="218"/>
      <c r="BV81" s="102"/>
      <c r="BW81" s="218"/>
    </row>
    <row r="82" spans="1:76" s="273" customFormat="1" ht="16.5" customHeight="1" x14ac:dyDescent="0.45">
      <c r="A82" s="130" t="s">
        <v>658</v>
      </c>
      <c r="B82" s="268">
        <v>0</v>
      </c>
      <c r="C82" s="268">
        <v>0</v>
      </c>
      <c r="D82" s="268">
        <v>0.12</v>
      </c>
      <c r="E82" s="268">
        <v>0.16</v>
      </c>
      <c r="F82" s="268">
        <v>0.08</v>
      </c>
      <c r="G82" s="268">
        <v>0</v>
      </c>
      <c r="H82" s="268">
        <v>0</v>
      </c>
      <c r="I82" s="268">
        <v>0.1</v>
      </c>
      <c r="J82" s="268">
        <v>0.06</v>
      </c>
      <c r="K82" s="268">
        <v>0.1</v>
      </c>
      <c r="L82" s="268">
        <v>0</v>
      </c>
      <c r="M82" s="268">
        <v>0</v>
      </c>
      <c r="N82" s="268">
        <v>0.12</v>
      </c>
      <c r="O82" s="268">
        <v>0.09</v>
      </c>
      <c r="P82" s="268">
        <v>0.11</v>
      </c>
      <c r="Q82" s="268">
        <v>0</v>
      </c>
      <c r="R82" s="268">
        <v>0</v>
      </c>
      <c r="S82" s="268">
        <v>0.31</v>
      </c>
      <c r="T82" s="268">
        <v>0.4</v>
      </c>
      <c r="U82" s="268">
        <v>0.44</v>
      </c>
      <c r="V82" s="268">
        <v>0</v>
      </c>
      <c r="W82" s="268">
        <v>0</v>
      </c>
      <c r="X82" s="268">
        <v>0.2</v>
      </c>
      <c r="Y82" s="268">
        <v>0.23</v>
      </c>
      <c r="Z82" s="268">
        <v>0.27</v>
      </c>
      <c r="AA82" s="268">
        <v>0</v>
      </c>
      <c r="AB82" s="268">
        <v>0</v>
      </c>
      <c r="AC82" s="268">
        <v>0.03</v>
      </c>
      <c r="AD82" s="268">
        <v>0.03</v>
      </c>
      <c r="AE82" s="268">
        <v>0.03</v>
      </c>
      <c r="AF82" s="268">
        <v>0</v>
      </c>
      <c r="AG82" s="268">
        <v>0</v>
      </c>
      <c r="AH82" s="268">
        <v>0.08</v>
      </c>
      <c r="AI82" s="268">
        <v>0.02</v>
      </c>
      <c r="AJ82" s="268">
        <v>0.11</v>
      </c>
      <c r="AK82" s="268">
        <v>0</v>
      </c>
      <c r="AL82" s="268">
        <v>0</v>
      </c>
      <c r="AM82" s="268">
        <v>0.04</v>
      </c>
      <c r="AN82" s="268">
        <v>0.02</v>
      </c>
      <c r="AO82" s="268">
        <v>0.03</v>
      </c>
      <c r="AP82" s="268">
        <v>0</v>
      </c>
      <c r="AQ82" s="268">
        <v>0</v>
      </c>
      <c r="AR82" s="268">
        <v>0.27</v>
      </c>
      <c r="AS82" s="268">
        <v>0.31</v>
      </c>
      <c r="AT82" s="268">
        <v>0.35</v>
      </c>
      <c r="AU82" s="268">
        <v>0</v>
      </c>
      <c r="AV82" s="268">
        <v>0</v>
      </c>
      <c r="AW82" s="268">
        <v>0.19</v>
      </c>
      <c r="AX82" s="268">
        <v>0.19</v>
      </c>
      <c r="AY82" s="268">
        <v>0.23</v>
      </c>
      <c r="AZ82" s="218"/>
      <c r="BA82" s="218"/>
      <c r="BB82" s="218"/>
      <c r="BC82" s="218"/>
      <c r="BD82" s="218"/>
      <c r="BE82" s="218"/>
      <c r="BF82" s="218"/>
      <c r="BG82" s="218"/>
      <c r="BH82" s="218"/>
      <c r="BI82" s="218"/>
      <c r="BJ82" s="218"/>
      <c r="BK82" s="218"/>
      <c r="BL82" s="218"/>
      <c r="BM82" s="218"/>
      <c r="BN82" s="218"/>
      <c r="BO82" s="218"/>
      <c r="BP82" s="218"/>
      <c r="BQ82" s="218"/>
      <c r="BR82" s="218"/>
      <c r="BS82" s="218"/>
      <c r="BT82" s="218"/>
      <c r="BU82" s="218"/>
      <c r="BV82" s="218"/>
      <c r="BW82" s="218"/>
    </row>
    <row r="83" spans="1:76" s="273" customFormat="1" ht="16.5" customHeight="1" x14ac:dyDescent="0.45">
      <c r="A83" s="85" t="s">
        <v>373</v>
      </c>
      <c r="B83" s="268">
        <v>1</v>
      </c>
      <c r="C83" s="268">
        <v>1</v>
      </c>
      <c r="D83" s="268">
        <v>1</v>
      </c>
      <c r="E83" s="268">
        <v>1</v>
      </c>
      <c r="F83" s="268">
        <v>1</v>
      </c>
      <c r="G83" s="268">
        <v>1</v>
      </c>
      <c r="H83" s="268">
        <v>1</v>
      </c>
      <c r="I83" s="268">
        <v>1</v>
      </c>
      <c r="J83" s="268">
        <v>1</v>
      </c>
      <c r="K83" s="268">
        <v>1</v>
      </c>
      <c r="L83" s="268">
        <v>1</v>
      </c>
      <c r="M83" s="268">
        <v>1</v>
      </c>
      <c r="N83" s="268">
        <v>1</v>
      </c>
      <c r="O83" s="268">
        <v>1</v>
      </c>
      <c r="P83" s="268">
        <v>1</v>
      </c>
      <c r="Q83" s="268">
        <v>1</v>
      </c>
      <c r="R83" s="268">
        <v>1</v>
      </c>
      <c r="S83" s="268">
        <v>1</v>
      </c>
      <c r="T83" s="268">
        <v>1</v>
      </c>
      <c r="U83" s="268">
        <v>1</v>
      </c>
      <c r="V83" s="268">
        <v>1</v>
      </c>
      <c r="W83" s="268">
        <v>1</v>
      </c>
      <c r="X83" s="268">
        <v>1</v>
      </c>
      <c r="Y83" s="268">
        <v>1</v>
      </c>
      <c r="Z83" s="268">
        <v>1</v>
      </c>
      <c r="AA83" s="268">
        <v>1</v>
      </c>
      <c r="AB83" s="268">
        <v>1</v>
      </c>
      <c r="AC83" s="268">
        <v>1</v>
      </c>
      <c r="AD83" s="268">
        <v>1</v>
      </c>
      <c r="AE83" s="268">
        <v>1</v>
      </c>
      <c r="AF83" s="268">
        <v>1</v>
      </c>
      <c r="AG83" s="268">
        <v>1</v>
      </c>
      <c r="AH83" s="268">
        <v>1</v>
      </c>
      <c r="AI83" s="268">
        <v>1</v>
      </c>
      <c r="AJ83" s="268">
        <v>1</v>
      </c>
      <c r="AK83" s="268">
        <v>1</v>
      </c>
      <c r="AL83" s="268">
        <v>1</v>
      </c>
      <c r="AM83" s="268">
        <v>1</v>
      </c>
      <c r="AN83" s="268">
        <v>1</v>
      </c>
      <c r="AO83" s="268">
        <v>1</v>
      </c>
      <c r="AP83" s="268">
        <v>1</v>
      </c>
      <c r="AQ83" s="268">
        <v>1</v>
      </c>
      <c r="AR83" s="268">
        <v>1</v>
      </c>
      <c r="AS83" s="268">
        <v>1</v>
      </c>
      <c r="AT83" s="268">
        <v>1</v>
      </c>
      <c r="AU83" s="268">
        <v>1</v>
      </c>
      <c r="AV83" s="268">
        <v>1</v>
      </c>
      <c r="AW83" s="268">
        <v>1</v>
      </c>
      <c r="AX83" s="268">
        <v>1</v>
      </c>
      <c r="AY83" s="268">
        <v>1</v>
      </c>
      <c r="AZ83" s="102"/>
      <c r="BA83" s="102"/>
      <c r="BB83" s="102"/>
      <c r="BC83" s="218"/>
      <c r="BD83" s="218"/>
      <c r="BE83" s="102"/>
      <c r="BF83" s="102"/>
      <c r="BG83" s="218"/>
      <c r="BH83" s="218"/>
      <c r="BI83" s="102"/>
      <c r="BJ83" s="102"/>
      <c r="BK83" s="218"/>
      <c r="BL83" s="102"/>
      <c r="BM83" s="218"/>
      <c r="BN83" s="102"/>
      <c r="BO83" s="102"/>
      <c r="BP83" s="102"/>
      <c r="BQ83" s="102"/>
      <c r="BR83" s="218"/>
      <c r="BS83" s="218"/>
      <c r="BT83" s="102"/>
      <c r="BU83" s="218"/>
      <c r="BV83" s="102"/>
      <c r="BW83" s="218"/>
    </row>
    <row r="84" spans="1:76" s="273" customFormat="1" ht="6.75" customHeight="1" x14ac:dyDescent="0.45">
      <c r="A84" s="95"/>
      <c r="B84" s="95"/>
      <c r="C84" s="95"/>
      <c r="D84" s="95"/>
      <c r="E84" s="161"/>
      <c r="F84" s="161"/>
      <c r="G84" s="95"/>
      <c r="H84" s="95"/>
      <c r="I84" s="95"/>
      <c r="J84" s="161"/>
      <c r="K84" s="161"/>
      <c r="L84" s="95"/>
      <c r="M84" s="95"/>
      <c r="N84" s="161"/>
      <c r="O84" s="161"/>
      <c r="P84" s="95"/>
      <c r="Q84" s="95"/>
      <c r="R84" s="95"/>
      <c r="S84" s="95"/>
      <c r="T84" s="161"/>
      <c r="U84" s="161"/>
      <c r="V84" s="95"/>
      <c r="W84" s="161"/>
      <c r="X84" s="95"/>
      <c r="Y84" s="161"/>
      <c r="Z84" s="95"/>
      <c r="AA84" s="95"/>
      <c r="AB84" s="95"/>
      <c r="AC84" s="95"/>
      <c r="AD84" s="161"/>
      <c r="AE84" s="161"/>
      <c r="AF84" s="95"/>
      <c r="AG84" s="95"/>
      <c r="AH84" s="161"/>
      <c r="AI84" s="161"/>
      <c r="AJ84" s="95"/>
      <c r="AK84" s="95"/>
      <c r="AL84" s="95"/>
      <c r="AM84" s="161"/>
      <c r="AN84" s="161"/>
      <c r="AO84" s="95"/>
      <c r="AP84" s="95"/>
      <c r="AQ84" s="95"/>
      <c r="AR84" s="161"/>
      <c r="AS84" s="161"/>
      <c r="AT84" s="95"/>
      <c r="AU84" s="95"/>
      <c r="AV84" s="161"/>
      <c r="AW84" s="95"/>
      <c r="AX84" s="161"/>
      <c r="AY84" s="95"/>
      <c r="AZ84" s="102"/>
      <c r="BA84" s="102"/>
      <c r="BB84" s="102"/>
      <c r="BC84" s="218"/>
      <c r="BD84" s="218"/>
      <c r="BE84" s="102"/>
      <c r="BF84" s="102"/>
      <c r="BG84" s="218"/>
      <c r="BH84" s="218"/>
      <c r="BI84" s="102"/>
      <c r="BJ84" s="102"/>
      <c r="BK84" s="218"/>
      <c r="BL84" s="102"/>
      <c r="BM84" s="218"/>
      <c r="BN84" s="102"/>
      <c r="BO84" s="102"/>
      <c r="BP84" s="102"/>
      <c r="BQ84" s="102"/>
      <c r="BR84" s="218"/>
      <c r="BS84" s="218"/>
      <c r="BT84" s="102"/>
      <c r="BU84" s="218"/>
      <c r="BV84" s="102"/>
      <c r="BW84" s="218"/>
    </row>
    <row r="85" spans="1:76" s="11" customFormat="1" ht="12.95" customHeight="1" x14ac:dyDescent="0.45">
      <c r="A85" s="205"/>
      <c r="B85" s="205"/>
      <c r="C85" s="205"/>
      <c r="D85" s="205"/>
      <c r="E85" s="318"/>
      <c r="F85" s="318"/>
      <c r="G85" s="8"/>
      <c r="H85" s="8"/>
      <c r="I85" s="8"/>
      <c r="J85" s="40"/>
      <c r="K85" s="40"/>
      <c r="L85" s="8"/>
      <c r="M85" s="8"/>
      <c r="N85" s="40"/>
      <c r="O85" s="40"/>
      <c r="P85" s="8"/>
      <c r="Q85" s="8"/>
      <c r="R85" s="8"/>
      <c r="S85" s="8"/>
      <c r="T85" s="40"/>
      <c r="U85" s="40"/>
      <c r="V85" s="8"/>
      <c r="W85" s="40"/>
      <c r="X85" s="8"/>
      <c r="Y85" s="40"/>
      <c r="Z85" s="8"/>
      <c r="AA85" s="8"/>
      <c r="AB85" s="8"/>
      <c r="AC85" s="8"/>
      <c r="AD85" s="40"/>
      <c r="AE85" s="40"/>
      <c r="AF85" s="8"/>
      <c r="AG85" s="8"/>
      <c r="AH85" s="40"/>
      <c r="AI85" s="40"/>
      <c r="AJ85" s="8"/>
      <c r="AK85" s="8"/>
      <c r="AL85" s="8"/>
      <c r="AM85" s="40"/>
      <c r="AN85" s="40"/>
      <c r="AO85" s="8"/>
      <c r="AP85" s="8"/>
      <c r="AQ85" s="8"/>
      <c r="AR85" s="40"/>
      <c r="AS85" s="40"/>
      <c r="AT85" s="8"/>
      <c r="AU85" s="8"/>
      <c r="AV85" s="40"/>
      <c r="AW85" s="8"/>
      <c r="AX85" s="40"/>
      <c r="AY85" s="8"/>
      <c r="AZ85" s="8"/>
      <c r="BA85" s="8"/>
      <c r="BB85" s="8"/>
      <c r="BC85" s="40"/>
      <c r="BD85" s="40"/>
      <c r="BE85" s="8"/>
      <c r="BF85" s="8"/>
      <c r="BG85" s="40"/>
      <c r="BH85" s="40"/>
      <c r="BI85" s="8"/>
      <c r="BJ85" s="8"/>
      <c r="BK85" s="40"/>
      <c r="BL85" s="8"/>
      <c r="BM85" s="40"/>
      <c r="BN85" s="8"/>
      <c r="BO85" s="8"/>
      <c r="BP85" s="8"/>
      <c r="BQ85" s="8"/>
      <c r="BR85" s="40"/>
      <c r="BS85" s="40"/>
      <c r="BT85" s="8"/>
      <c r="BU85" s="40"/>
      <c r="BV85" s="8"/>
      <c r="BW85" s="40"/>
    </row>
    <row r="86" spans="1:76" s="11" customFormat="1" ht="16.5" customHeight="1" x14ac:dyDescent="0.35">
      <c r="A86" s="718" t="s">
        <v>344</v>
      </c>
      <c r="B86" s="718"/>
      <c r="C86" s="718"/>
      <c r="D86" s="718"/>
      <c r="E86" s="718"/>
      <c r="F86" s="718"/>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718"/>
      <c r="AK86" s="718"/>
      <c r="AL86" s="718"/>
      <c r="AM86" s="718"/>
      <c r="AN86" s="718"/>
      <c r="AO86" s="718"/>
      <c r="AP86" s="718"/>
      <c r="AQ86" s="718"/>
      <c r="AR86" s="718"/>
      <c r="AS86" s="718"/>
      <c r="AT86" s="718"/>
      <c r="AU86" s="718"/>
      <c r="AV86" s="718"/>
      <c r="AW86" s="718"/>
      <c r="AX86" s="718"/>
      <c r="AY86" s="718"/>
      <c r="AZ86" s="8"/>
      <c r="BA86" s="8"/>
      <c r="BB86" s="8"/>
      <c r="BC86" s="40"/>
      <c r="BD86" s="40"/>
      <c r="BE86" s="8"/>
      <c r="BF86" s="8"/>
      <c r="BG86" s="40"/>
      <c r="BH86" s="40"/>
      <c r="BI86" s="8"/>
      <c r="BJ86" s="8"/>
      <c r="BK86" s="40"/>
      <c r="BL86" s="8"/>
      <c r="BM86" s="40"/>
      <c r="BN86" s="8"/>
      <c r="BO86" s="8"/>
      <c r="BP86" s="8"/>
      <c r="BQ86" s="8"/>
      <c r="BR86" s="40"/>
      <c r="BS86" s="40"/>
      <c r="BT86" s="8"/>
      <c r="BU86" s="40"/>
      <c r="BV86" s="8"/>
      <c r="BW86" s="40"/>
    </row>
    <row r="87" spans="1:76" s="11" customFormat="1" ht="16.5" customHeight="1" x14ac:dyDescent="0.35">
      <c r="A87" s="718" t="s">
        <v>659</v>
      </c>
      <c r="B87" s="718"/>
      <c r="C87" s="718"/>
      <c r="D87" s="718"/>
      <c r="E87" s="718"/>
      <c r="F87" s="718"/>
      <c r="G87" s="718"/>
      <c r="H87" s="718"/>
      <c r="I87" s="718"/>
      <c r="J87" s="718"/>
      <c r="K87" s="718"/>
      <c r="L87" s="718"/>
      <c r="M87" s="718"/>
      <c r="N87" s="718"/>
      <c r="O87" s="718"/>
      <c r="P87" s="718"/>
      <c r="Q87" s="718"/>
      <c r="R87" s="718"/>
      <c r="S87" s="718"/>
      <c r="T87" s="718"/>
      <c r="U87" s="718"/>
      <c r="V87" s="718"/>
      <c r="W87" s="718"/>
      <c r="X87" s="718"/>
      <c r="Y87" s="718"/>
      <c r="Z87" s="718"/>
      <c r="AA87" s="718"/>
      <c r="AB87" s="718"/>
      <c r="AC87" s="718"/>
      <c r="AD87" s="718"/>
      <c r="AE87" s="718"/>
      <c r="AF87" s="718"/>
      <c r="AG87" s="718"/>
      <c r="AH87" s="718"/>
      <c r="AI87" s="718"/>
      <c r="AJ87" s="718"/>
      <c r="AK87" s="718"/>
      <c r="AL87" s="718"/>
      <c r="AM87" s="718"/>
      <c r="AN87" s="718"/>
      <c r="AO87" s="718"/>
      <c r="AP87" s="718"/>
      <c r="AQ87" s="718"/>
      <c r="AR87" s="718"/>
      <c r="AS87" s="718"/>
      <c r="AT87" s="718"/>
      <c r="AU87" s="718"/>
      <c r="AV87" s="718"/>
      <c r="AW87" s="718"/>
      <c r="AX87" s="718"/>
      <c r="AY87" s="718"/>
      <c r="AZ87" s="8"/>
      <c r="BA87" s="8"/>
      <c r="BB87" s="8"/>
      <c r="BC87" s="40"/>
      <c r="BD87" s="40"/>
      <c r="BE87" s="8"/>
      <c r="BF87" s="8"/>
      <c r="BG87" s="40"/>
      <c r="BH87" s="40"/>
      <c r="BI87" s="8"/>
      <c r="BJ87" s="8"/>
      <c r="BK87" s="40"/>
      <c r="BL87" s="8"/>
      <c r="BM87" s="40"/>
      <c r="BN87" s="8"/>
      <c r="BO87" s="8"/>
      <c r="BP87" s="8"/>
      <c r="BQ87" s="8"/>
      <c r="BR87" s="40"/>
      <c r="BS87" s="40"/>
      <c r="BT87" s="8"/>
      <c r="BU87" s="40"/>
      <c r="BV87" s="8"/>
      <c r="BW87" s="40"/>
    </row>
    <row r="88" spans="1:76" s="273" customFormat="1" ht="12.95" customHeight="1" x14ac:dyDescent="0.45">
      <c r="A88" s="91"/>
      <c r="B88" s="91"/>
      <c r="C88" s="91"/>
      <c r="D88" s="91"/>
      <c r="G88" s="91"/>
      <c r="H88" s="91"/>
      <c r="I88" s="91"/>
      <c r="L88" s="91"/>
      <c r="M88" s="91"/>
      <c r="P88" s="91"/>
      <c r="Q88" s="91"/>
      <c r="R88" s="91"/>
      <c r="S88" s="91"/>
      <c r="V88" s="91"/>
      <c r="X88" s="91"/>
      <c r="Z88" s="91"/>
      <c r="AA88" s="91"/>
      <c r="AB88" s="91"/>
      <c r="AC88" s="91"/>
      <c r="AF88" s="91"/>
      <c r="AG88" s="91"/>
      <c r="AJ88" s="91"/>
      <c r="AK88" s="91"/>
      <c r="AL88" s="91"/>
      <c r="AO88" s="91"/>
      <c r="AP88" s="91"/>
      <c r="AQ88" s="91"/>
      <c r="AT88" s="91"/>
      <c r="AU88" s="91"/>
      <c r="AW88" s="91"/>
      <c r="AY88" s="91"/>
      <c r="AZ88" s="91"/>
      <c r="BA88" s="91"/>
      <c r="BB88" s="91"/>
      <c r="BE88" s="91"/>
      <c r="BF88" s="91"/>
      <c r="BI88" s="91"/>
      <c r="BJ88" s="91"/>
      <c r="BL88" s="91"/>
      <c r="BN88" s="91"/>
      <c r="BO88" s="91"/>
      <c r="BP88" s="91"/>
      <c r="BQ88" s="91"/>
      <c r="BT88" s="91"/>
      <c r="BV88" s="91"/>
    </row>
    <row r="89" spans="1:76" s="102" customFormat="1" ht="12.95" customHeight="1" x14ac:dyDescent="0.45">
      <c r="A89" s="91"/>
      <c r="B89" s="91"/>
      <c r="C89" s="91"/>
      <c r="D89" s="91"/>
      <c r="E89" s="273"/>
      <c r="F89" s="273"/>
      <c r="G89" s="91"/>
      <c r="H89" s="91"/>
      <c r="I89" s="91"/>
      <c r="J89" s="273"/>
      <c r="K89" s="273"/>
      <c r="L89" s="91"/>
      <c r="M89" s="91"/>
      <c r="N89" s="273"/>
      <c r="O89" s="273"/>
      <c r="P89" s="91"/>
      <c r="Q89" s="91"/>
      <c r="R89" s="91"/>
      <c r="S89" s="91"/>
      <c r="T89" s="273"/>
      <c r="U89" s="273"/>
      <c r="V89" s="91"/>
      <c r="W89" s="273"/>
      <c r="X89" s="91"/>
      <c r="Y89" s="273"/>
      <c r="Z89" s="91"/>
      <c r="AA89" s="91"/>
      <c r="AB89" s="91"/>
      <c r="AC89" s="91"/>
      <c r="AD89" s="273"/>
      <c r="AE89" s="273"/>
      <c r="AF89" s="91"/>
      <c r="AG89" s="91"/>
      <c r="AH89" s="273"/>
      <c r="AI89" s="273"/>
      <c r="AJ89" s="91"/>
      <c r="AK89" s="91"/>
      <c r="AL89" s="91"/>
      <c r="AM89" s="273"/>
      <c r="AN89" s="273"/>
      <c r="AO89" s="91"/>
      <c r="AP89" s="91"/>
      <c r="AQ89" s="91"/>
      <c r="AR89" s="273"/>
      <c r="AS89" s="273"/>
      <c r="AT89" s="91"/>
      <c r="AU89" s="91"/>
      <c r="AV89" s="273"/>
      <c r="AW89" s="91"/>
      <c r="AX89" s="273"/>
      <c r="AY89" s="91"/>
      <c r="AZ89" s="91"/>
      <c r="BA89" s="91"/>
      <c r="BB89" s="91"/>
      <c r="BC89" s="273"/>
      <c r="BD89" s="273"/>
      <c r="BE89" s="91"/>
      <c r="BF89" s="91"/>
      <c r="BG89" s="273"/>
      <c r="BH89" s="273"/>
      <c r="BI89" s="91"/>
      <c r="BJ89" s="91"/>
      <c r="BK89" s="273"/>
      <c r="BL89" s="91"/>
      <c r="BM89" s="273"/>
      <c r="BN89" s="91"/>
      <c r="BO89" s="91"/>
      <c r="BP89" s="91"/>
      <c r="BQ89" s="91"/>
      <c r="BR89" s="273"/>
      <c r="BS89" s="273"/>
      <c r="BT89" s="91"/>
      <c r="BU89" s="273"/>
      <c r="BV89" s="91"/>
      <c r="BW89" s="273"/>
      <c r="BX89" s="91"/>
    </row>
  </sheetData>
  <mergeCells count="37">
    <mergeCell ref="A86:AY86"/>
    <mergeCell ref="A87:AY87"/>
    <mergeCell ref="AA46:AC46"/>
    <mergeCell ref="AF46:AJ46"/>
    <mergeCell ref="AK46:AO46"/>
    <mergeCell ref="AP46:AT46"/>
    <mergeCell ref="AU46:AY46"/>
    <mergeCell ref="B46:D46"/>
    <mergeCell ref="G46:I46"/>
    <mergeCell ref="L46:P46"/>
    <mergeCell ref="Q46:S46"/>
    <mergeCell ref="V46:Z46"/>
    <mergeCell ref="B45:Z45"/>
    <mergeCell ref="AA45:AY45"/>
    <mergeCell ref="AF5:AJ5"/>
    <mergeCell ref="AK5:AO5"/>
    <mergeCell ref="AP5:AT5"/>
    <mergeCell ref="AU5:AY5"/>
    <mergeCell ref="L5:P5"/>
    <mergeCell ref="V5:Z5"/>
    <mergeCell ref="G5:K5"/>
    <mergeCell ref="B5:F5"/>
    <mergeCell ref="Q5:U5"/>
    <mergeCell ref="AA5:AE5"/>
    <mergeCell ref="A1:G1"/>
    <mergeCell ref="B4:Z4"/>
    <mergeCell ref="AA4:AY4"/>
    <mergeCell ref="AZ4:BX4"/>
    <mergeCell ref="A2:AL2"/>
    <mergeCell ref="A3:AL3"/>
    <mergeCell ref="AO3:BX3"/>
    <mergeCell ref="AO2:BX2"/>
    <mergeCell ref="BJ5:BN5"/>
    <mergeCell ref="BT5:BX5"/>
    <mergeCell ref="BE5:BI5"/>
    <mergeCell ref="AZ5:BD5"/>
    <mergeCell ref="BO5:BS5"/>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G36"/>
  <sheetViews>
    <sheetView showGridLines="0" workbookViewId="0"/>
  </sheetViews>
  <sheetFormatPr defaultColWidth="18.73046875" defaultRowHeight="12.95" customHeight="1" x14ac:dyDescent="0.35"/>
  <cols>
    <col min="1" max="1" width="34.73046875" style="8" customWidth="1"/>
    <col min="2" max="7" width="16.73046875" style="8" customWidth="1"/>
    <col min="8" max="16384" width="18.73046875" style="8"/>
  </cols>
  <sheetData>
    <row r="1" spans="1:7" ht="15.75" customHeight="1" x14ac:dyDescent="0.35">
      <c r="A1" s="22"/>
      <c r="B1" s="24"/>
      <c r="C1" s="24"/>
    </row>
    <row r="2" spans="1:7" ht="19.5" customHeight="1" x14ac:dyDescent="0.35">
      <c r="A2" s="715" t="s">
        <v>302</v>
      </c>
      <c r="B2" s="715"/>
      <c r="C2" s="715"/>
      <c r="D2" s="715"/>
      <c r="E2" s="715"/>
      <c r="F2" s="715"/>
      <c r="G2" s="715"/>
    </row>
    <row r="3" spans="1:7" ht="15.75" customHeight="1" x14ac:dyDescent="0.35">
      <c r="A3" s="757" t="s">
        <v>33</v>
      </c>
      <c r="B3" s="757"/>
      <c r="C3" s="757"/>
      <c r="D3" s="757"/>
      <c r="E3" s="757"/>
      <c r="F3" s="757"/>
      <c r="G3" s="757"/>
    </row>
    <row r="4" spans="1:7" s="9" customFormat="1" ht="15.75" customHeight="1" x14ac:dyDescent="0.35">
      <c r="A4" s="758" t="s">
        <v>691</v>
      </c>
      <c r="B4" s="737"/>
      <c r="C4" s="737"/>
      <c r="D4" s="737"/>
      <c r="E4" s="737"/>
      <c r="F4" s="737"/>
      <c r="G4" s="737"/>
    </row>
    <row r="5" spans="1:7" s="9" customFormat="1" ht="30" customHeight="1" x14ac:dyDescent="0.35">
      <c r="A5" s="96"/>
      <c r="B5" s="756" t="s">
        <v>162</v>
      </c>
      <c r="C5" s="756"/>
      <c r="D5" s="756"/>
      <c r="E5" s="756"/>
      <c r="F5" s="756"/>
      <c r="G5" s="756"/>
    </row>
    <row r="6" spans="1:7" ht="54" customHeight="1" x14ac:dyDescent="0.35">
      <c r="A6" s="89"/>
      <c r="B6" s="97" t="s">
        <v>78</v>
      </c>
      <c r="C6" s="97" t="s">
        <v>106</v>
      </c>
      <c r="D6" s="97" t="s">
        <v>107</v>
      </c>
      <c r="E6" s="97" t="s">
        <v>163</v>
      </c>
      <c r="F6" s="97" t="s">
        <v>3</v>
      </c>
      <c r="G6" s="97" t="s">
        <v>18</v>
      </c>
    </row>
    <row r="7" spans="1:7" ht="30" customHeight="1" x14ac:dyDescent="0.45">
      <c r="A7" s="98"/>
      <c r="B7" s="759" t="s">
        <v>75</v>
      </c>
      <c r="C7" s="759"/>
      <c r="D7" s="759"/>
      <c r="E7" s="759"/>
      <c r="F7" s="759"/>
      <c r="G7" s="759"/>
    </row>
    <row r="8" spans="1:7" ht="20.25" customHeight="1" x14ac:dyDescent="0.45">
      <c r="A8" s="298" t="s">
        <v>374</v>
      </c>
      <c r="B8" s="290"/>
      <c r="C8" s="290"/>
      <c r="D8" s="290"/>
      <c r="E8" s="290"/>
      <c r="F8" s="290"/>
      <c r="G8" s="290"/>
    </row>
    <row r="9" spans="1:7" ht="17.25" customHeight="1" x14ac:dyDescent="0.45">
      <c r="A9" s="99" t="s">
        <v>375</v>
      </c>
      <c r="B9" s="252">
        <v>3781</v>
      </c>
      <c r="C9" s="252">
        <v>81</v>
      </c>
      <c r="D9" s="252">
        <v>34</v>
      </c>
      <c r="E9" s="252">
        <v>0</v>
      </c>
      <c r="F9" s="252">
        <v>1</v>
      </c>
      <c r="G9" s="252">
        <v>3898</v>
      </c>
    </row>
    <row r="10" spans="1:7" ht="16.5" customHeight="1" x14ac:dyDescent="0.45">
      <c r="A10" s="99" t="s">
        <v>100</v>
      </c>
      <c r="B10" s="117">
        <v>730</v>
      </c>
      <c r="C10" s="117">
        <v>0</v>
      </c>
      <c r="D10" s="117">
        <v>17</v>
      </c>
      <c r="E10" s="117">
        <v>0</v>
      </c>
      <c r="F10" s="117">
        <v>0</v>
      </c>
      <c r="G10" s="117">
        <v>746</v>
      </c>
    </row>
    <row r="11" spans="1:7" ht="16.5" customHeight="1" x14ac:dyDescent="0.45">
      <c r="A11" s="99" t="s">
        <v>101</v>
      </c>
      <c r="B11" s="117">
        <v>53</v>
      </c>
      <c r="C11" s="117">
        <v>0</v>
      </c>
      <c r="D11" s="117">
        <v>0</v>
      </c>
      <c r="E11" s="117">
        <v>0</v>
      </c>
      <c r="F11" s="117">
        <v>0</v>
      </c>
      <c r="G11" s="117">
        <v>53</v>
      </c>
    </row>
    <row r="12" spans="1:7" ht="16.5" customHeight="1" x14ac:dyDescent="0.45">
      <c r="A12" s="99" t="s">
        <v>102</v>
      </c>
      <c r="B12" s="117">
        <v>539</v>
      </c>
      <c r="C12" s="117">
        <v>0</v>
      </c>
      <c r="D12" s="117">
        <v>26</v>
      </c>
      <c r="E12" s="117">
        <v>0</v>
      </c>
      <c r="F12" s="117">
        <v>0</v>
      </c>
      <c r="G12" s="117">
        <v>566</v>
      </c>
    </row>
    <row r="13" spans="1:7" ht="16.5" customHeight="1" x14ac:dyDescent="0.45">
      <c r="A13" s="99" t="s">
        <v>103</v>
      </c>
      <c r="B13" s="117">
        <v>2482</v>
      </c>
      <c r="C13" s="117">
        <v>77</v>
      </c>
      <c r="D13" s="117">
        <v>471</v>
      </c>
      <c r="E13" s="117">
        <v>0</v>
      </c>
      <c r="F13" s="117">
        <v>11</v>
      </c>
      <c r="G13" s="117">
        <v>3040</v>
      </c>
    </row>
    <row r="14" spans="1:7" ht="16.5" customHeight="1" x14ac:dyDescent="0.45">
      <c r="A14" s="99" t="s">
        <v>104</v>
      </c>
      <c r="B14" s="117">
        <v>0</v>
      </c>
      <c r="C14" s="117">
        <v>0</v>
      </c>
      <c r="D14" s="117">
        <v>0</v>
      </c>
      <c r="E14" s="117">
        <v>0</v>
      </c>
      <c r="F14" s="117">
        <v>0</v>
      </c>
      <c r="G14" s="117">
        <v>0</v>
      </c>
    </row>
    <row r="15" spans="1:7" ht="16.5" customHeight="1" x14ac:dyDescent="0.45">
      <c r="A15" s="99" t="s">
        <v>105</v>
      </c>
      <c r="B15" s="117">
        <v>741</v>
      </c>
      <c r="C15" s="117">
        <v>0</v>
      </c>
      <c r="D15" s="117">
        <v>0</v>
      </c>
      <c r="E15" s="117">
        <v>0</v>
      </c>
      <c r="F15" s="117">
        <v>0</v>
      </c>
      <c r="G15" s="117">
        <v>741</v>
      </c>
    </row>
    <row r="16" spans="1:7" ht="16.5" customHeight="1" x14ac:dyDescent="0.45">
      <c r="A16" s="99" t="s">
        <v>3</v>
      </c>
      <c r="B16" s="117">
        <v>376</v>
      </c>
      <c r="C16" s="117">
        <v>1</v>
      </c>
      <c r="D16" s="117">
        <v>4</v>
      </c>
      <c r="E16" s="117">
        <v>0</v>
      </c>
      <c r="F16" s="117">
        <v>15</v>
      </c>
      <c r="G16" s="117">
        <v>396</v>
      </c>
    </row>
    <row r="17" spans="1:7" s="15" customFormat="1" ht="16.5" customHeight="1" x14ac:dyDescent="0.45">
      <c r="A17" s="101" t="s">
        <v>277</v>
      </c>
      <c r="B17" s="294">
        <v>8702</v>
      </c>
      <c r="C17" s="294">
        <v>159</v>
      </c>
      <c r="D17" s="294">
        <v>553</v>
      </c>
      <c r="E17" s="294">
        <v>0</v>
      </c>
      <c r="F17" s="294">
        <v>27</v>
      </c>
      <c r="G17" s="294">
        <v>9441</v>
      </c>
    </row>
    <row r="18" spans="1:7" ht="16.5" customHeight="1" x14ac:dyDescent="0.35">
      <c r="A18" s="208"/>
      <c r="B18" s="210"/>
      <c r="C18" s="210"/>
      <c r="D18" s="210"/>
      <c r="E18" s="210"/>
      <c r="F18" s="210"/>
      <c r="G18" s="210"/>
    </row>
    <row r="19" spans="1:7" ht="30" customHeight="1" x14ac:dyDescent="0.45">
      <c r="A19" s="98"/>
      <c r="B19" s="756" t="s">
        <v>356</v>
      </c>
      <c r="C19" s="756"/>
      <c r="D19" s="756"/>
      <c r="E19" s="756"/>
      <c r="F19" s="756"/>
      <c r="G19" s="756"/>
    </row>
    <row r="20" spans="1:7" ht="20.25" customHeight="1" x14ac:dyDescent="0.45">
      <c r="A20" s="298" t="s">
        <v>374</v>
      </c>
      <c r="B20" s="290"/>
      <c r="C20" s="290"/>
      <c r="D20" s="290"/>
      <c r="E20" s="290"/>
      <c r="F20" s="290"/>
      <c r="G20" s="290"/>
    </row>
    <row r="21" spans="1:7" ht="17.25" customHeight="1" x14ac:dyDescent="0.45">
      <c r="A21" s="99" t="s">
        <v>375</v>
      </c>
      <c r="B21" s="105">
        <v>0.4</v>
      </c>
      <c r="C21" s="105">
        <v>0.01</v>
      </c>
      <c r="D21" s="105">
        <v>0</v>
      </c>
      <c r="E21" s="105">
        <v>0</v>
      </c>
      <c r="F21" s="105">
        <v>0</v>
      </c>
      <c r="G21" s="105">
        <v>0.41</v>
      </c>
    </row>
    <row r="22" spans="1:7" ht="16.5" customHeight="1" x14ac:dyDescent="0.45">
      <c r="A22" s="99" t="s">
        <v>100</v>
      </c>
      <c r="B22" s="105">
        <v>0.08</v>
      </c>
      <c r="C22" s="105">
        <v>0</v>
      </c>
      <c r="D22" s="105">
        <v>0</v>
      </c>
      <c r="E22" s="105">
        <v>0</v>
      </c>
      <c r="F22" s="105">
        <v>0</v>
      </c>
      <c r="G22" s="105">
        <v>0.08</v>
      </c>
    </row>
    <row r="23" spans="1:7" ht="16.5" customHeight="1" x14ac:dyDescent="0.45">
      <c r="A23" s="99" t="s">
        <v>101</v>
      </c>
      <c r="B23" s="105">
        <v>0.01</v>
      </c>
      <c r="C23" s="105">
        <v>0</v>
      </c>
      <c r="D23" s="105">
        <v>0</v>
      </c>
      <c r="E23" s="105">
        <v>0</v>
      </c>
      <c r="F23" s="105">
        <v>0</v>
      </c>
      <c r="G23" s="105">
        <v>0.01</v>
      </c>
    </row>
    <row r="24" spans="1:7" ht="16.5" customHeight="1" x14ac:dyDescent="0.45">
      <c r="A24" s="99" t="s">
        <v>102</v>
      </c>
      <c r="B24" s="105">
        <v>0.06</v>
      </c>
      <c r="C24" s="105">
        <v>0</v>
      </c>
      <c r="D24" s="105">
        <v>0</v>
      </c>
      <c r="E24" s="105">
        <v>0</v>
      </c>
      <c r="F24" s="105">
        <v>0</v>
      </c>
      <c r="G24" s="105">
        <v>0.06</v>
      </c>
    </row>
    <row r="25" spans="1:7" ht="16.5" customHeight="1" x14ac:dyDescent="0.45">
      <c r="A25" s="99" t="s">
        <v>103</v>
      </c>
      <c r="B25" s="105">
        <v>0.26</v>
      </c>
      <c r="C25" s="105">
        <v>0.01</v>
      </c>
      <c r="D25" s="105">
        <v>0.05</v>
      </c>
      <c r="E25" s="105">
        <v>0</v>
      </c>
      <c r="F25" s="105">
        <v>0</v>
      </c>
      <c r="G25" s="105">
        <v>0.32</v>
      </c>
    </row>
    <row r="26" spans="1:7" ht="16.5" customHeight="1" x14ac:dyDescent="0.45">
      <c r="A26" s="99" t="s">
        <v>104</v>
      </c>
      <c r="B26" s="105">
        <v>0</v>
      </c>
      <c r="C26" s="105">
        <v>0</v>
      </c>
      <c r="D26" s="105">
        <v>0</v>
      </c>
      <c r="E26" s="105">
        <v>0</v>
      </c>
      <c r="F26" s="105">
        <v>0</v>
      </c>
      <c r="G26" s="105">
        <v>0</v>
      </c>
    </row>
    <row r="27" spans="1:7" ht="16.5" customHeight="1" x14ac:dyDescent="0.45">
      <c r="A27" s="99" t="s">
        <v>105</v>
      </c>
      <c r="B27" s="105">
        <v>0.08</v>
      </c>
      <c r="C27" s="105">
        <v>0</v>
      </c>
      <c r="D27" s="105">
        <v>0</v>
      </c>
      <c r="E27" s="105">
        <v>0</v>
      </c>
      <c r="F27" s="105">
        <v>0</v>
      </c>
      <c r="G27" s="105">
        <v>0.08</v>
      </c>
    </row>
    <row r="28" spans="1:7" ht="16.5" customHeight="1" x14ac:dyDescent="0.45">
      <c r="A28" s="99" t="s">
        <v>3</v>
      </c>
      <c r="B28" s="105">
        <v>0.04</v>
      </c>
      <c r="C28" s="105">
        <v>0</v>
      </c>
      <c r="D28" s="105">
        <v>0</v>
      </c>
      <c r="E28" s="105">
        <v>0</v>
      </c>
      <c r="F28" s="105">
        <v>0</v>
      </c>
      <c r="G28" s="105">
        <v>0.04</v>
      </c>
    </row>
    <row r="29" spans="1:7" s="15" customFormat="1" ht="16.5" customHeight="1" x14ac:dyDescent="0.45">
      <c r="A29" s="101" t="s">
        <v>276</v>
      </c>
      <c r="B29" s="295">
        <v>0.92</v>
      </c>
      <c r="C29" s="295">
        <v>0.02</v>
      </c>
      <c r="D29" s="295">
        <v>0.06</v>
      </c>
      <c r="E29" s="295">
        <v>0</v>
      </c>
      <c r="F29" s="295">
        <v>0</v>
      </c>
      <c r="G29" s="295">
        <v>1</v>
      </c>
    </row>
    <row r="30" spans="1:7" ht="6.75" customHeight="1" x14ac:dyDescent="0.45">
      <c r="A30" s="5"/>
      <c r="B30" s="95"/>
      <c r="C30" s="95"/>
      <c r="D30" s="95"/>
      <c r="E30" s="95"/>
      <c r="F30" s="95"/>
      <c r="G30" s="95"/>
    </row>
    <row r="31" spans="1:7" ht="12.95" customHeight="1" x14ac:dyDescent="0.45">
      <c r="A31" s="99"/>
      <c r="B31" s="102"/>
      <c r="C31" s="102"/>
      <c r="D31" s="102"/>
      <c r="E31" s="102"/>
      <c r="F31" s="102"/>
      <c r="G31" s="102"/>
    </row>
    <row r="32" spans="1:7" ht="12.95" customHeight="1" x14ac:dyDescent="0.45">
      <c r="A32" s="99"/>
      <c r="B32" s="102"/>
      <c r="C32" s="102"/>
      <c r="D32" s="102"/>
      <c r="E32" s="102"/>
      <c r="F32" s="102"/>
      <c r="G32" s="102"/>
    </row>
    <row r="33" spans="1:7" ht="12.95" customHeight="1" x14ac:dyDescent="0.45">
      <c r="A33" s="102"/>
      <c r="B33" s="102"/>
      <c r="C33" s="102"/>
      <c r="D33" s="102"/>
      <c r="E33" s="102"/>
      <c r="F33" s="102"/>
      <c r="G33" s="102"/>
    </row>
    <row r="34" spans="1:7" ht="12.95" customHeight="1" x14ac:dyDescent="0.45">
      <c r="A34" s="102"/>
      <c r="B34" s="102"/>
      <c r="C34" s="102"/>
      <c r="D34" s="102"/>
      <c r="E34" s="102"/>
      <c r="F34" s="102"/>
      <c r="G34" s="102"/>
    </row>
    <row r="35" spans="1:7" ht="12.95" customHeight="1" x14ac:dyDescent="0.45">
      <c r="A35" s="102"/>
      <c r="B35" s="102"/>
      <c r="C35" s="102"/>
      <c r="D35" s="102"/>
      <c r="E35" s="102"/>
      <c r="F35" s="102"/>
      <c r="G35" s="102"/>
    </row>
    <row r="36" spans="1:7" ht="12.95" customHeight="1" x14ac:dyDescent="0.45">
      <c r="A36" s="102"/>
      <c r="B36" s="102"/>
      <c r="C36" s="102"/>
      <c r="D36" s="102"/>
      <c r="E36" s="102"/>
      <c r="F36" s="102"/>
      <c r="G36" s="102"/>
    </row>
  </sheetData>
  <mergeCells count="6">
    <mergeCell ref="B19:G19"/>
    <mergeCell ref="A2:G2"/>
    <mergeCell ref="A3:G3"/>
    <mergeCell ref="A4:G4"/>
    <mergeCell ref="B5:G5"/>
    <mergeCell ref="B7:G7"/>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fitToPage="1"/>
  </sheetPr>
  <dimension ref="A1:AE33"/>
  <sheetViews>
    <sheetView showGridLines="0" workbookViewId="0"/>
  </sheetViews>
  <sheetFormatPr defaultColWidth="18.73046875" defaultRowHeight="12.95" customHeight="1" x14ac:dyDescent="0.35"/>
  <cols>
    <col min="1" max="1" width="34.73046875" style="8" customWidth="1"/>
    <col min="2" max="31" width="12.73046875" style="8" customWidth="1"/>
    <col min="32" max="16384" width="18.73046875" style="8"/>
  </cols>
  <sheetData>
    <row r="1" spans="1:31" ht="15.75" customHeight="1" x14ac:dyDescent="0.35">
      <c r="A1" s="258"/>
      <c r="B1" s="24"/>
      <c r="C1" s="24"/>
    </row>
    <row r="2" spans="1:31" ht="19.5" customHeight="1" x14ac:dyDescent="0.35">
      <c r="A2" s="715" t="s">
        <v>458</v>
      </c>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row>
    <row r="3" spans="1:31" s="102" customFormat="1" ht="15" customHeight="1" x14ac:dyDescent="0.45">
      <c r="A3" s="757" t="s">
        <v>33</v>
      </c>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row>
    <row r="4" spans="1:31" s="91" customFormat="1" ht="15" customHeight="1" x14ac:dyDescent="0.45">
      <c r="A4" s="758" t="s">
        <v>691</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row>
    <row r="5" spans="1:31" s="91" customFormat="1" ht="30" customHeight="1" x14ac:dyDescent="0.45">
      <c r="A5" s="257"/>
      <c r="B5" s="739" t="s">
        <v>34</v>
      </c>
      <c r="C5" s="738"/>
      <c r="D5" s="738"/>
      <c r="E5" s="738"/>
      <c r="F5" s="738"/>
      <c r="G5" s="755"/>
      <c r="H5" s="739" t="s">
        <v>15</v>
      </c>
      <c r="I5" s="738"/>
      <c r="J5" s="738"/>
      <c r="K5" s="738"/>
      <c r="L5" s="738"/>
      <c r="M5" s="755"/>
      <c r="N5" s="739" t="s">
        <v>16</v>
      </c>
      <c r="O5" s="738"/>
      <c r="P5" s="738"/>
      <c r="Q5" s="738"/>
      <c r="R5" s="738"/>
      <c r="S5" s="755"/>
      <c r="T5" s="739" t="s">
        <v>17</v>
      </c>
      <c r="U5" s="738"/>
      <c r="V5" s="738"/>
      <c r="W5" s="738"/>
      <c r="X5" s="738"/>
      <c r="Y5" s="755"/>
      <c r="Z5" s="739" t="s">
        <v>18</v>
      </c>
      <c r="AA5" s="738"/>
      <c r="AB5" s="738"/>
      <c r="AC5" s="738"/>
      <c r="AD5" s="738"/>
      <c r="AE5" s="755"/>
    </row>
    <row r="6" spans="1:31" s="91" customFormat="1" ht="30" customHeight="1" x14ac:dyDescent="0.45">
      <c r="A6" s="257"/>
      <c r="B6" s="762" t="s">
        <v>162</v>
      </c>
      <c r="C6" s="763"/>
      <c r="D6" s="763"/>
      <c r="E6" s="763"/>
      <c r="F6" s="763"/>
      <c r="G6" s="764"/>
      <c r="H6" s="762" t="s">
        <v>162</v>
      </c>
      <c r="I6" s="763"/>
      <c r="J6" s="763"/>
      <c r="K6" s="763"/>
      <c r="L6" s="763"/>
      <c r="M6" s="764"/>
      <c r="N6" s="762" t="s">
        <v>162</v>
      </c>
      <c r="O6" s="763"/>
      <c r="P6" s="763"/>
      <c r="Q6" s="763"/>
      <c r="R6" s="763"/>
      <c r="S6" s="764"/>
      <c r="T6" s="762" t="s">
        <v>162</v>
      </c>
      <c r="U6" s="763"/>
      <c r="V6" s="763"/>
      <c r="W6" s="763"/>
      <c r="X6" s="763"/>
      <c r="Y6" s="764"/>
      <c r="Z6" s="762" t="s">
        <v>162</v>
      </c>
      <c r="AA6" s="763"/>
      <c r="AB6" s="763"/>
      <c r="AC6" s="763"/>
      <c r="AD6" s="763"/>
      <c r="AE6" s="764"/>
    </row>
    <row r="7" spans="1:31" s="102" customFormat="1" ht="42" customHeight="1" x14ac:dyDescent="0.45">
      <c r="A7" s="89"/>
      <c r="B7" s="302" t="s">
        <v>78</v>
      </c>
      <c r="C7" s="302" t="s">
        <v>106</v>
      </c>
      <c r="D7" s="302" t="s">
        <v>107</v>
      </c>
      <c r="E7" s="302" t="s">
        <v>163</v>
      </c>
      <c r="F7" s="302" t="s">
        <v>3</v>
      </c>
      <c r="G7" s="302" t="s">
        <v>18</v>
      </c>
      <c r="H7" s="302" t="s">
        <v>78</v>
      </c>
      <c r="I7" s="302" t="s">
        <v>106</v>
      </c>
      <c r="J7" s="302" t="s">
        <v>107</v>
      </c>
      <c r="K7" s="302" t="s">
        <v>163</v>
      </c>
      <c r="L7" s="302" t="s">
        <v>3</v>
      </c>
      <c r="M7" s="302" t="s">
        <v>18</v>
      </c>
      <c r="N7" s="302" t="s">
        <v>78</v>
      </c>
      <c r="O7" s="302" t="s">
        <v>106</v>
      </c>
      <c r="P7" s="302" t="s">
        <v>107</v>
      </c>
      <c r="Q7" s="302" t="s">
        <v>163</v>
      </c>
      <c r="R7" s="302" t="s">
        <v>3</v>
      </c>
      <c r="S7" s="302" t="s">
        <v>18</v>
      </c>
      <c r="T7" s="302" t="s">
        <v>78</v>
      </c>
      <c r="U7" s="302" t="s">
        <v>106</v>
      </c>
      <c r="V7" s="302" t="s">
        <v>107</v>
      </c>
      <c r="W7" s="302" t="s">
        <v>163</v>
      </c>
      <c r="X7" s="302" t="s">
        <v>3</v>
      </c>
      <c r="Y7" s="302" t="s">
        <v>18</v>
      </c>
      <c r="Z7" s="302" t="s">
        <v>78</v>
      </c>
      <c r="AA7" s="302" t="s">
        <v>106</v>
      </c>
      <c r="AB7" s="302" t="s">
        <v>107</v>
      </c>
      <c r="AC7" s="302" t="s">
        <v>163</v>
      </c>
      <c r="AD7" s="302" t="s">
        <v>3</v>
      </c>
      <c r="AE7" s="302" t="s">
        <v>18</v>
      </c>
    </row>
    <row r="8" spans="1:31" s="102" customFormat="1" ht="30" customHeight="1" x14ac:dyDescent="0.45">
      <c r="A8" s="98"/>
      <c r="B8" s="760" t="s">
        <v>75</v>
      </c>
      <c r="C8" s="760"/>
      <c r="D8" s="760"/>
      <c r="E8" s="760"/>
      <c r="F8" s="760"/>
      <c r="G8" s="760"/>
      <c r="H8" s="760" t="s">
        <v>75</v>
      </c>
      <c r="I8" s="760"/>
      <c r="J8" s="760"/>
      <c r="K8" s="760"/>
      <c r="L8" s="760"/>
      <c r="M8" s="760"/>
      <c r="N8" s="760" t="s">
        <v>75</v>
      </c>
      <c r="O8" s="760"/>
      <c r="P8" s="760"/>
      <c r="Q8" s="760"/>
      <c r="R8" s="760"/>
      <c r="S8" s="760"/>
      <c r="T8" s="760" t="s">
        <v>75</v>
      </c>
      <c r="U8" s="760"/>
      <c r="V8" s="760"/>
      <c r="W8" s="760"/>
      <c r="X8" s="760"/>
      <c r="Y8" s="760"/>
      <c r="Z8" s="760" t="s">
        <v>75</v>
      </c>
      <c r="AA8" s="760"/>
      <c r="AB8" s="760"/>
      <c r="AC8" s="760"/>
      <c r="AD8" s="760"/>
      <c r="AE8" s="760"/>
    </row>
    <row r="9" spans="1:31" s="102" customFormat="1" ht="30" customHeight="1" x14ac:dyDescent="0.45">
      <c r="A9" s="98" t="s">
        <v>374</v>
      </c>
      <c r="B9" s="761"/>
      <c r="C9" s="761"/>
      <c r="D9" s="761"/>
      <c r="E9" s="761"/>
      <c r="F9" s="761"/>
      <c r="G9" s="761"/>
      <c r="H9" s="761"/>
      <c r="I9" s="761"/>
      <c r="J9" s="761"/>
      <c r="K9" s="761"/>
      <c r="L9" s="761"/>
      <c r="M9" s="761"/>
      <c r="N9" s="761"/>
      <c r="O9" s="761"/>
      <c r="P9" s="761"/>
      <c r="Q9" s="761"/>
      <c r="R9" s="761"/>
      <c r="S9" s="761"/>
      <c r="T9" s="761"/>
      <c r="U9" s="761"/>
      <c r="V9" s="761"/>
      <c r="W9" s="761"/>
      <c r="X9" s="761"/>
      <c r="Y9" s="761"/>
      <c r="Z9" s="761"/>
      <c r="AA9" s="761"/>
      <c r="AB9" s="761"/>
      <c r="AC9" s="761"/>
      <c r="AD9" s="761"/>
      <c r="AE9" s="761"/>
    </row>
    <row r="10" spans="1:31" s="102" customFormat="1" ht="16.5" customHeight="1" x14ac:dyDescent="0.45">
      <c r="A10" s="99" t="s">
        <v>375</v>
      </c>
      <c r="B10" s="117">
        <v>47</v>
      </c>
      <c r="C10" s="117">
        <v>1</v>
      </c>
      <c r="D10" s="117">
        <v>0</v>
      </c>
      <c r="E10" s="117">
        <v>0</v>
      </c>
      <c r="F10" s="117">
        <v>0</v>
      </c>
      <c r="G10" s="117">
        <v>48</v>
      </c>
      <c r="H10" s="117">
        <v>1129</v>
      </c>
      <c r="I10" s="117">
        <v>9</v>
      </c>
      <c r="J10" s="117">
        <v>0</v>
      </c>
      <c r="K10" s="117">
        <v>0</v>
      </c>
      <c r="L10" s="117">
        <v>0</v>
      </c>
      <c r="M10" s="117">
        <v>1138</v>
      </c>
      <c r="N10" s="117">
        <v>522</v>
      </c>
      <c r="O10" s="117">
        <v>35</v>
      </c>
      <c r="P10" s="117">
        <v>27</v>
      </c>
      <c r="Q10" s="117">
        <v>0</v>
      </c>
      <c r="R10" s="117">
        <v>0</v>
      </c>
      <c r="S10" s="117">
        <v>584</v>
      </c>
      <c r="T10" s="117">
        <v>2083</v>
      </c>
      <c r="U10" s="117">
        <v>36</v>
      </c>
      <c r="V10" s="117">
        <v>7</v>
      </c>
      <c r="W10" s="117">
        <v>0</v>
      </c>
      <c r="X10" s="117">
        <v>1</v>
      </c>
      <c r="Y10" s="117">
        <v>2128</v>
      </c>
      <c r="Z10" s="117">
        <v>3781</v>
      </c>
      <c r="AA10" s="117">
        <v>81</v>
      </c>
      <c r="AB10" s="117">
        <v>34</v>
      </c>
      <c r="AC10" s="117">
        <v>0</v>
      </c>
      <c r="AD10" s="117">
        <v>1</v>
      </c>
      <c r="AE10" s="117">
        <v>3898</v>
      </c>
    </row>
    <row r="11" spans="1:31" s="102" customFormat="1" ht="16.5" customHeight="1" x14ac:dyDescent="0.45">
      <c r="A11" s="99" t="s">
        <v>100</v>
      </c>
      <c r="B11" s="117">
        <v>1</v>
      </c>
      <c r="C11" s="117">
        <v>0</v>
      </c>
      <c r="D11" s="117">
        <v>0</v>
      </c>
      <c r="E11" s="117">
        <v>0</v>
      </c>
      <c r="F11" s="117">
        <v>0</v>
      </c>
      <c r="G11" s="117">
        <v>1</v>
      </c>
      <c r="H11" s="117">
        <v>14</v>
      </c>
      <c r="I11" s="117">
        <v>0</v>
      </c>
      <c r="J11" s="117">
        <v>0</v>
      </c>
      <c r="K11" s="117">
        <v>0</v>
      </c>
      <c r="L11" s="117">
        <v>0</v>
      </c>
      <c r="M11" s="117">
        <v>14</v>
      </c>
      <c r="N11" s="117">
        <v>10</v>
      </c>
      <c r="O11" s="117">
        <v>0</v>
      </c>
      <c r="P11" s="117">
        <v>17</v>
      </c>
      <c r="Q11" s="117">
        <v>0</v>
      </c>
      <c r="R11" s="117">
        <v>0</v>
      </c>
      <c r="S11" s="117">
        <v>26</v>
      </c>
      <c r="T11" s="117">
        <v>706</v>
      </c>
      <c r="U11" s="117">
        <v>0</v>
      </c>
      <c r="V11" s="117">
        <v>0</v>
      </c>
      <c r="W11" s="117">
        <v>0</v>
      </c>
      <c r="X11" s="117">
        <v>0</v>
      </c>
      <c r="Y11" s="117">
        <v>706</v>
      </c>
      <c r="Z11" s="117">
        <v>730</v>
      </c>
      <c r="AA11" s="117">
        <v>0</v>
      </c>
      <c r="AB11" s="117">
        <v>17</v>
      </c>
      <c r="AC11" s="117">
        <v>0</v>
      </c>
      <c r="AD11" s="117">
        <v>0</v>
      </c>
      <c r="AE11" s="117">
        <v>746</v>
      </c>
    </row>
    <row r="12" spans="1:31" s="102" customFormat="1" ht="16.5" customHeight="1" x14ac:dyDescent="0.45">
      <c r="A12" s="99" t="s">
        <v>101</v>
      </c>
      <c r="B12" s="117">
        <v>1</v>
      </c>
      <c r="C12" s="117">
        <v>0</v>
      </c>
      <c r="D12" s="117">
        <v>0</v>
      </c>
      <c r="E12" s="117">
        <v>0</v>
      </c>
      <c r="F12" s="117">
        <v>0</v>
      </c>
      <c r="G12" s="117">
        <v>1</v>
      </c>
      <c r="H12" s="117">
        <v>29</v>
      </c>
      <c r="I12" s="117">
        <v>0</v>
      </c>
      <c r="J12" s="117">
        <v>0</v>
      </c>
      <c r="K12" s="117">
        <v>0</v>
      </c>
      <c r="L12" s="117">
        <v>0</v>
      </c>
      <c r="M12" s="117">
        <v>30</v>
      </c>
      <c r="N12" s="117">
        <v>6</v>
      </c>
      <c r="O12" s="117">
        <v>0</v>
      </c>
      <c r="P12" s="117">
        <v>0</v>
      </c>
      <c r="Q12" s="117">
        <v>0</v>
      </c>
      <c r="R12" s="117">
        <v>0</v>
      </c>
      <c r="S12" s="117">
        <v>6</v>
      </c>
      <c r="T12" s="117">
        <v>17</v>
      </c>
      <c r="U12" s="117">
        <v>0</v>
      </c>
      <c r="V12" s="117">
        <v>0</v>
      </c>
      <c r="W12" s="117">
        <v>0</v>
      </c>
      <c r="X12" s="117">
        <v>0</v>
      </c>
      <c r="Y12" s="117">
        <v>17</v>
      </c>
      <c r="Z12" s="117">
        <v>53</v>
      </c>
      <c r="AA12" s="117">
        <v>0</v>
      </c>
      <c r="AB12" s="117">
        <v>0</v>
      </c>
      <c r="AC12" s="117">
        <v>0</v>
      </c>
      <c r="AD12" s="117">
        <v>0</v>
      </c>
      <c r="AE12" s="117">
        <v>53</v>
      </c>
    </row>
    <row r="13" spans="1:31" s="102" customFormat="1" ht="16.5" customHeight="1" x14ac:dyDescent="0.45">
      <c r="A13" s="99" t="s">
        <v>102</v>
      </c>
      <c r="B13" s="117">
        <v>0</v>
      </c>
      <c r="C13" s="117">
        <v>0</v>
      </c>
      <c r="D13" s="117">
        <v>0</v>
      </c>
      <c r="E13" s="117">
        <v>0</v>
      </c>
      <c r="F13" s="117">
        <v>0</v>
      </c>
      <c r="G13" s="117">
        <v>0</v>
      </c>
      <c r="H13" s="117">
        <v>61</v>
      </c>
      <c r="I13" s="117">
        <v>0</v>
      </c>
      <c r="J13" s="117">
        <v>0</v>
      </c>
      <c r="K13" s="117">
        <v>0</v>
      </c>
      <c r="L13" s="117">
        <v>0</v>
      </c>
      <c r="M13" s="117">
        <v>61</v>
      </c>
      <c r="N13" s="117">
        <v>20</v>
      </c>
      <c r="O13" s="117">
        <v>0</v>
      </c>
      <c r="P13" s="117">
        <v>26</v>
      </c>
      <c r="Q13" s="117">
        <v>0</v>
      </c>
      <c r="R13" s="117">
        <v>0</v>
      </c>
      <c r="S13" s="117">
        <v>47</v>
      </c>
      <c r="T13" s="117">
        <v>457</v>
      </c>
      <c r="U13" s="117">
        <v>0</v>
      </c>
      <c r="V13" s="117">
        <v>0</v>
      </c>
      <c r="W13" s="117">
        <v>0</v>
      </c>
      <c r="X13" s="117">
        <v>0</v>
      </c>
      <c r="Y13" s="117">
        <v>458</v>
      </c>
      <c r="Z13" s="117">
        <v>539</v>
      </c>
      <c r="AA13" s="117">
        <v>0</v>
      </c>
      <c r="AB13" s="117">
        <v>26</v>
      </c>
      <c r="AC13" s="117">
        <v>0</v>
      </c>
      <c r="AD13" s="117">
        <v>0</v>
      </c>
      <c r="AE13" s="117">
        <v>566</v>
      </c>
    </row>
    <row r="14" spans="1:31" s="102" customFormat="1" ht="16.5" customHeight="1" x14ac:dyDescent="0.45">
      <c r="A14" s="99" t="s">
        <v>103</v>
      </c>
      <c r="B14" s="117">
        <v>42</v>
      </c>
      <c r="C14" s="117">
        <v>0</v>
      </c>
      <c r="D14" s="117">
        <v>0</v>
      </c>
      <c r="E14" s="117">
        <v>0</v>
      </c>
      <c r="F14" s="117">
        <v>0</v>
      </c>
      <c r="G14" s="117">
        <v>42</v>
      </c>
      <c r="H14" s="117">
        <v>363</v>
      </c>
      <c r="I14" s="117">
        <v>9</v>
      </c>
      <c r="J14" s="117">
        <v>467</v>
      </c>
      <c r="K14" s="117">
        <v>0</v>
      </c>
      <c r="L14" s="117">
        <v>0</v>
      </c>
      <c r="M14" s="117">
        <v>840</v>
      </c>
      <c r="N14" s="117">
        <v>895</v>
      </c>
      <c r="O14" s="117">
        <v>68</v>
      </c>
      <c r="P14" s="117">
        <v>4</v>
      </c>
      <c r="Q14" s="117">
        <v>0</v>
      </c>
      <c r="R14" s="117">
        <v>0</v>
      </c>
      <c r="S14" s="117">
        <v>966</v>
      </c>
      <c r="T14" s="117">
        <v>1182</v>
      </c>
      <c r="U14" s="117">
        <v>0</v>
      </c>
      <c r="V14" s="117">
        <v>0</v>
      </c>
      <c r="W14" s="117">
        <v>0</v>
      </c>
      <c r="X14" s="117">
        <v>11</v>
      </c>
      <c r="Y14" s="117">
        <v>1192</v>
      </c>
      <c r="Z14" s="117">
        <v>2482</v>
      </c>
      <c r="AA14" s="117">
        <v>77</v>
      </c>
      <c r="AB14" s="117">
        <v>471</v>
      </c>
      <c r="AC14" s="117">
        <v>0</v>
      </c>
      <c r="AD14" s="117">
        <v>11</v>
      </c>
      <c r="AE14" s="117">
        <v>3040</v>
      </c>
    </row>
    <row r="15" spans="1:31" s="102" customFormat="1" ht="16.5" customHeight="1" x14ac:dyDescent="0.45">
      <c r="A15" s="99" t="s">
        <v>104</v>
      </c>
      <c r="B15" s="117">
        <v>0</v>
      </c>
      <c r="C15" s="117">
        <v>0</v>
      </c>
      <c r="D15" s="117">
        <v>0</v>
      </c>
      <c r="E15" s="117">
        <v>0</v>
      </c>
      <c r="F15" s="117">
        <v>0</v>
      </c>
      <c r="G15" s="117">
        <v>0</v>
      </c>
      <c r="H15" s="117">
        <v>0</v>
      </c>
      <c r="I15" s="117">
        <v>0</v>
      </c>
      <c r="J15" s="117">
        <v>0</v>
      </c>
      <c r="K15" s="117">
        <v>0</v>
      </c>
      <c r="L15" s="117">
        <v>0</v>
      </c>
      <c r="M15" s="117">
        <v>0</v>
      </c>
      <c r="N15" s="117">
        <v>0</v>
      </c>
      <c r="O15" s="117">
        <v>0</v>
      </c>
      <c r="P15" s="117">
        <v>0</v>
      </c>
      <c r="Q15" s="117">
        <v>0</v>
      </c>
      <c r="R15" s="117">
        <v>0</v>
      </c>
      <c r="S15" s="117">
        <v>0</v>
      </c>
      <c r="T15" s="117">
        <v>0</v>
      </c>
      <c r="U15" s="117">
        <v>0</v>
      </c>
      <c r="V15" s="117">
        <v>0</v>
      </c>
      <c r="W15" s="117">
        <v>0</v>
      </c>
      <c r="X15" s="117">
        <v>0</v>
      </c>
      <c r="Y15" s="117">
        <v>0</v>
      </c>
      <c r="Z15" s="117">
        <v>0</v>
      </c>
      <c r="AA15" s="117">
        <v>0</v>
      </c>
      <c r="AB15" s="117">
        <v>0</v>
      </c>
      <c r="AC15" s="117">
        <v>0</v>
      </c>
      <c r="AD15" s="117">
        <v>0</v>
      </c>
      <c r="AE15" s="117">
        <v>0</v>
      </c>
    </row>
    <row r="16" spans="1:31" s="102" customFormat="1" ht="16.5" customHeight="1" x14ac:dyDescent="0.45">
      <c r="A16" s="99" t="s">
        <v>105</v>
      </c>
      <c r="B16" s="117">
        <v>8</v>
      </c>
      <c r="C16" s="117">
        <v>0</v>
      </c>
      <c r="D16" s="117">
        <v>0</v>
      </c>
      <c r="E16" s="117">
        <v>0</v>
      </c>
      <c r="F16" s="117">
        <v>0</v>
      </c>
      <c r="G16" s="117">
        <v>8</v>
      </c>
      <c r="H16" s="117">
        <v>9</v>
      </c>
      <c r="I16" s="117">
        <v>0</v>
      </c>
      <c r="J16" s="117">
        <v>0</v>
      </c>
      <c r="K16" s="117">
        <v>0</v>
      </c>
      <c r="L16" s="117">
        <v>0</v>
      </c>
      <c r="M16" s="117">
        <v>9</v>
      </c>
      <c r="N16" s="117">
        <v>21</v>
      </c>
      <c r="O16" s="117">
        <v>0</v>
      </c>
      <c r="P16" s="117">
        <v>0</v>
      </c>
      <c r="Q16" s="117">
        <v>0</v>
      </c>
      <c r="R16" s="117">
        <v>0</v>
      </c>
      <c r="S16" s="117">
        <v>21</v>
      </c>
      <c r="T16" s="117">
        <v>703</v>
      </c>
      <c r="U16" s="117">
        <v>0</v>
      </c>
      <c r="V16" s="117">
        <v>0</v>
      </c>
      <c r="W16" s="117">
        <v>0</v>
      </c>
      <c r="X16" s="117">
        <v>0</v>
      </c>
      <c r="Y16" s="117">
        <v>703</v>
      </c>
      <c r="Z16" s="117">
        <v>741</v>
      </c>
      <c r="AA16" s="117">
        <v>0</v>
      </c>
      <c r="AB16" s="117">
        <v>0</v>
      </c>
      <c r="AC16" s="117">
        <v>0</v>
      </c>
      <c r="AD16" s="117">
        <v>0</v>
      </c>
      <c r="AE16" s="117">
        <v>741</v>
      </c>
    </row>
    <row r="17" spans="1:31" s="102" customFormat="1" ht="16.5" customHeight="1" x14ac:dyDescent="0.45">
      <c r="A17" s="99" t="s">
        <v>3</v>
      </c>
      <c r="B17" s="117">
        <v>0</v>
      </c>
      <c r="C17" s="117">
        <v>0</v>
      </c>
      <c r="D17" s="117">
        <v>0</v>
      </c>
      <c r="E17" s="117">
        <v>0</v>
      </c>
      <c r="F17" s="117">
        <v>0</v>
      </c>
      <c r="G17" s="117">
        <v>0</v>
      </c>
      <c r="H17" s="117">
        <v>1</v>
      </c>
      <c r="I17" s="117">
        <v>0</v>
      </c>
      <c r="J17" s="117">
        <v>0</v>
      </c>
      <c r="K17" s="117">
        <v>0</v>
      </c>
      <c r="L17" s="117">
        <v>0</v>
      </c>
      <c r="M17" s="117">
        <v>1</v>
      </c>
      <c r="N17" s="117">
        <v>28</v>
      </c>
      <c r="O17" s="117">
        <v>0</v>
      </c>
      <c r="P17" s="117">
        <v>0</v>
      </c>
      <c r="Q17" s="117">
        <v>0</v>
      </c>
      <c r="R17" s="117">
        <v>0</v>
      </c>
      <c r="S17" s="117">
        <v>29</v>
      </c>
      <c r="T17" s="117">
        <v>347</v>
      </c>
      <c r="U17" s="117">
        <v>0</v>
      </c>
      <c r="V17" s="117">
        <v>4</v>
      </c>
      <c r="W17" s="117">
        <v>0</v>
      </c>
      <c r="X17" s="117">
        <v>14</v>
      </c>
      <c r="Y17" s="117">
        <v>366</v>
      </c>
      <c r="Z17" s="117">
        <v>376</v>
      </c>
      <c r="AA17" s="117">
        <v>1</v>
      </c>
      <c r="AB17" s="117">
        <v>4</v>
      </c>
      <c r="AC17" s="117">
        <v>0</v>
      </c>
      <c r="AD17" s="117">
        <v>15</v>
      </c>
      <c r="AE17" s="117">
        <v>396</v>
      </c>
    </row>
    <row r="18" spans="1:31" s="297" customFormat="1" ht="16.5" customHeight="1" x14ac:dyDescent="0.45">
      <c r="A18" s="101" t="s">
        <v>276</v>
      </c>
      <c r="B18" s="294">
        <v>100</v>
      </c>
      <c r="C18" s="294">
        <v>1</v>
      </c>
      <c r="D18" s="294">
        <v>0</v>
      </c>
      <c r="E18" s="294">
        <v>0</v>
      </c>
      <c r="F18" s="294">
        <v>0</v>
      </c>
      <c r="G18" s="294">
        <v>101</v>
      </c>
      <c r="H18" s="294">
        <v>1606</v>
      </c>
      <c r="I18" s="294">
        <v>19</v>
      </c>
      <c r="J18" s="294">
        <v>467</v>
      </c>
      <c r="K18" s="294">
        <v>0</v>
      </c>
      <c r="L18" s="294">
        <v>0</v>
      </c>
      <c r="M18" s="294">
        <v>2092</v>
      </c>
      <c r="N18" s="294">
        <v>1502</v>
      </c>
      <c r="O18" s="294">
        <v>103</v>
      </c>
      <c r="P18" s="294">
        <v>73</v>
      </c>
      <c r="Q18" s="294">
        <v>0</v>
      </c>
      <c r="R18" s="294">
        <v>0</v>
      </c>
      <c r="S18" s="294">
        <v>1679</v>
      </c>
      <c r="T18" s="294">
        <v>5495</v>
      </c>
      <c r="U18" s="294">
        <v>37</v>
      </c>
      <c r="V18" s="294">
        <v>12</v>
      </c>
      <c r="W18" s="294">
        <v>0</v>
      </c>
      <c r="X18" s="294">
        <v>26</v>
      </c>
      <c r="Y18" s="294">
        <v>5569</v>
      </c>
      <c r="Z18" s="294">
        <v>8702</v>
      </c>
      <c r="AA18" s="294">
        <v>159</v>
      </c>
      <c r="AB18" s="294">
        <v>553</v>
      </c>
      <c r="AC18" s="294">
        <v>0</v>
      </c>
      <c r="AD18" s="294">
        <v>27</v>
      </c>
      <c r="AE18" s="294">
        <v>9441</v>
      </c>
    </row>
    <row r="19" spans="1:31" s="102" customFormat="1" ht="16.5" customHeight="1" x14ac:dyDescent="0.45">
      <c r="A19" s="208"/>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row>
    <row r="20" spans="1:31" s="102" customFormat="1" ht="30" customHeight="1" x14ac:dyDescent="0.45">
      <c r="A20" s="288"/>
      <c r="B20" s="760" t="s">
        <v>356</v>
      </c>
      <c r="C20" s="760"/>
      <c r="D20" s="760"/>
      <c r="E20" s="760"/>
      <c r="F20" s="760"/>
      <c r="G20" s="760"/>
      <c r="H20" s="760" t="s">
        <v>356</v>
      </c>
      <c r="I20" s="760"/>
      <c r="J20" s="760"/>
      <c r="K20" s="760"/>
      <c r="L20" s="760"/>
      <c r="M20" s="760"/>
      <c r="N20" s="760" t="s">
        <v>356</v>
      </c>
      <c r="O20" s="760"/>
      <c r="P20" s="760"/>
      <c r="Q20" s="760"/>
      <c r="R20" s="760"/>
      <c r="S20" s="760"/>
      <c r="T20" s="760" t="s">
        <v>356</v>
      </c>
      <c r="U20" s="760"/>
      <c r="V20" s="760"/>
      <c r="W20" s="760"/>
      <c r="X20" s="760"/>
      <c r="Y20" s="760"/>
      <c r="Z20" s="760" t="s">
        <v>356</v>
      </c>
      <c r="AA20" s="760"/>
      <c r="AB20" s="760"/>
      <c r="AC20" s="760"/>
      <c r="AD20" s="760"/>
      <c r="AE20" s="760"/>
    </row>
    <row r="21" spans="1:31" s="102" customFormat="1" ht="30" customHeight="1" x14ac:dyDescent="0.45">
      <c r="A21" s="98" t="s">
        <v>374</v>
      </c>
      <c r="B21" s="89"/>
      <c r="C21" s="89"/>
      <c r="H21" s="89"/>
      <c r="I21" s="89"/>
      <c r="N21" s="89"/>
      <c r="O21" s="89"/>
      <c r="T21" s="89"/>
      <c r="U21" s="89"/>
      <c r="Z21" s="89"/>
      <c r="AA21" s="89"/>
    </row>
    <row r="22" spans="1:31" s="102" customFormat="1" ht="16.5" customHeight="1" x14ac:dyDescent="0.45">
      <c r="A22" s="99" t="s">
        <v>375</v>
      </c>
      <c r="B22" s="292">
        <v>0.47</v>
      </c>
      <c r="C22" s="291">
        <v>0.01</v>
      </c>
      <c r="D22" s="291">
        <v>0</v>
      </c>
      <c r="E22" s="291">
        <v>0</v>
      </c>
      <c r="F22" s="291">
        <v>0</v>
      </c>
      <c r="G22" s="291">
        <v>0.48</v>
      </c>
      <c r="H22" s="291">
        <v>0.54</v>
      </c>
      <c r="I22" s="291">
        <v>0</v>
      </c>
      <c r="J22" s="291">
        <v>0</v>
      </c>
      <c r="K22" s="291">
        <v>0</v>
      </c>
      <c r="L22" s="291">
        <v>0</v>
      </c>
      <c r="M22" s="291">
        <v>0.54</v>
      </c>
      <c r="N22" s="291">
        <v>0.31</v>
      </c>
      <c r="O22" s="291">
        <v>0.02</v>
      </c>
      <c r="P22" s="291">
        <v>0.02</v>
      </c>
      <c r="Q22" s="291">
        <v>0</v>
      </c>
      <c r="R22" s="291">
        <v>0</v>
      </c>
      <c r="S22" s="291">
        <v>0.35</v>
      </c>
      <c r="T22" s="291">
        <v>0.37</v>
      </c>
      <c r="U22" s="291">
        <v>0.01</v>
      </c>
      <c r="V22" s="291">
        <v>0</v>
      </c>
      <c r="W22" s="291">
        <v>0</v>
      </c>
      <c r="X22" s="291">
        <v>0</v>
      </c>
      <c r="Y22" s="291">
        <v>0.38</v>
      </c>
      <c r="Z22" s="291">
        <v>0.4</v>
      </c>
      <c r="AA22" s="291">
        <v>0.01</v>
      </c>
      <c r="AB22" s="291">
        <v>0</v>
      </c>
      <c r="AC22" s="291">
        <v>0</v>
      </c>
      <c r="AD22" s="291">
        <v>0</v>
      </c>
      <c r="AE22" s="291">
        <v>0.41</v>
      </c>
    </row>
    <row r="23" spans="1:31" s="102" customFormat="1" ht="16.5" customHeight="1" x14ac:dyDescent="0.45">
      <c r="A23" s="99" t="s">
        <v>100</v>
      </c>
      <c r="B23" s="292">
        <v>0.01</v>
      </c>
      <c r="C23" s="291">
        <v>0</v>
      </c>
      <c r="D23" s="291">
        <v>0</v>
      </c>
      <c r="E23" s="291">
        <v>0</v>
      </c>
      <c r="F23" s="291">
        <v>0</v>
      </c>
      <c r="G23" s="291">
        <v>0.01</v>
      </c>
      <c r="H23" s="291">
        <v>0.01</v>
      </c>
      <c r="I23" s="291">
        <v>0</v>
      </c>
      <c r="J23" s="291">
        <v>0</v>
      </c>
      <c r="K23" s="291">
        <v>0</v>
      </c>
      <c r="L23" s="291">
        <v>0</v>
      </c>
      <c r="M23" s="291">
        <v>0.01</v>
      </c>
      <c r="N23" s="291">
        <v>0.01</v>
      </c>
      <c r="O23" s="291">
        <v>0</v>
      </c>
      <c r="P23" s="291">
        <v>0.01</v>
      </c>
      <c r="Q23" s="291">
        <v>0</v>
      </c>
      <c r="R23" s="291">
        <v>0</v>
      </c>
      <c r="S23" s="291">
        <v>0.02</v>
      </c>
      <c r="T23" s="291">
        <v>0.13</v>
      </c>
      <c r="U23" s="291">
        <v>0</v>
      </c>
      <c r="V23" s="291">
        <v>0</v>
      </c>
      <c r="W23" s="291">
        <v>0</v>
      </c>
      <c r="X23" s="291">
        <v>0</v>
      </c>
      <c r="Y23" s="291">
        <v>0.13</v>
      </c>
      <c r="Z23" s="291">
        <v>0.08</v>
      </c>
      <c r="AA23" s="291">
        <v>0</v>
      </c>
      <c r="AB23" s="291">
        <v>0</v>
      </c>
      <c r="AC23" s="291">
        <v>0</v>
      </c>
      <c r="AD23" s="291">
        <v>0</v>
      </c>
      <c r="AE23" s="291">
        <v>0.08</v>
      </c>
    </row>
    <row r="24" spans="1:31" s="102" customFormat="1" ht="16.5" customHeight="1" x14ac:dyDescent="0.45">
      <c r="A24" s="99" t="s">
        <v>101</v>
      </c>
      <c r="B24" s="292">
        <v>0.01</v>
      </c>
      <c r="C24" s="291">
        <v>0</v>
      </c>
      <c r="D24" s="291">
        <v>0</v>
      </c>
      <c r="E24" s="291">
        <v>0</v>
      </c>
      <c r="F24" s="291">
        <v>0</v>
      </c>
      <c r="G24" s="291">
        <v>0.01</v>
      </c>
      <c r="H24" s="291">
        <v>0.01</v>
      </c>
      <c r="I24" s="291">
        <v>0</v>
      </c>
      <c r="J24" s="291">
        <v>0</v>
      </c>
      <c r="K24" s="291">
        <v>0</v>
      </c>
      <c r="L24" s="291">
        <v>0</v>
      </c>
      <c r="M24" s="291">
        <v>0.01</v>
      </c>
      <c r="N24" s="291">
        <v>0</v>
      </c>
      <c r="O24" s="291">
        <v>0</v>
      </c>
      <c r="P24" s="291">
        <v>0</v>
      </c>
      <c r="Q24" s="291">
        <v>0</v>
      </c>
      <c r="R24" s="291">
        <v>0</v>
      </c>
      <c r="S24" s="291">
        <v>0</v>
      </c>
      <c r="T24" s="291">
        <v>0</v>
      </c>
      <c r="U24" s="291">
        <v>0</v>
      </c>
      <c r="V24" s="291">
        <v>0</v>
      </c>
      <c r="W24" s="291">
        <v>0</v>
      </c>
      <c r="X24" s="291">
        <v>0</v>
      </c>
      <c r="Y24" s="291">
        <v>0</v>
      </c>
      <c r="Z24" s="291">
        <v>0.01</v>
      </c>
      <c r="AA24" s="291">
        <v>0</v>
      </c>
      <c r="AB24" s="291">
        <v>0</v>
      </c>
      <c r="AC24" s="291">
        <v>0</v>
      </c>
      <c r="AD24" s="291">
        <v>0</v>
      </c>
      <c r="AE24" s="291">
        <v>0.01</v>
      </c>
    </row>
    <row r="25" spans="1:31" s="102" customFormat="1" ht="16.5" customHeight="1" x14ac:dyDescent="0.45">
      <c r="A25" s="99" t="s">
        <v>102</v>
      </c>
      <c r="B25" s="292">
        <v>0</v>
      </c>
      <c r="C25" s="291">
        <v>0</v>
      </c>
      <c r="D25" s="291">
        <v>0</v>
      </c>
      <c r="E25" s="291">
        <v>0</v>
      </c>
      <c r="F25" s="291">
        <v>0</v>
      </c>
      <c r="G25" s="291">
        <v>0</v>
      </c>
      <c r="H25" s="291">
        <v>0.03</v>
      </c>
      <c r="I25" s="291">
        <v>0</v>
      </c>
      <c r="J25" s="291">
        <v>0</v>
      </c>
      <c r="K25" s="291">
        <v>0</v>
      </c>
      <c r="L25" s="291">
        <v>0</v>
      </c>
      <c r="M25" s="291">
        <v>0.03</v>
      </c>
      <c r="N25" s="291">
        <v>0.01</v>
      </c>
      <c r="O25" s="291">
        <v>0</v>
      </c>
      <c r="P25" s="291">
        <v>0.02</v>
      </c>
      <c r="Q25" s="291">
        <v>0</v>
      </c>
      <c r="R25" s="291">
        <v>0</v>
      </c>
      <c r="S25" s="291">
        <v>0.03</v>
      </c>
      <c r="T25" s="291">
        <v>0.08</v>
      </c>
      <c r="U25" s="291">
        <v>0</v>
      </c>
      <c r="V25" s="291">
        <v>0</v>
      </c>
      <c r="W25" s="291">
        <v>0</v>
      </c>
      <c r="X25" s="291">
        <v>0</v>
      </c>
      <c r="Y25" s="291">
        <v>0.08</v>
      </c>
      <c r="Z25" s="291">
        <v>0.06</v>
      </c>
      <c r="AA25" s="291">
        <v>0</v>
      </c>
      <c r="AB25" s="291">
        <v>0</v>
      </c>
      <c r="AC25" s="291">
        <v>0</v>
      </c>
      <c r="AD25" s="291">
        <v>0</v>
      </c>
      <c r="AE25" s="291">
        <v>0.06</v>
      </c>
    </row>
    <row r="26" spans="1:31" s="102" customFormat="1" ht="16.5" customHeight="1" x14ac:dyDescent="0.45">
      <c r="A26" s="99" t="s">
        <v>103</v>
      </c>
      <c r="B26" s="292">
        <v>0.41</v>
      </c>
      <c r="C26" s="291">
        <v>0</v>
      </c>
      <c r="D26" s="291">
        <v>0</v>
      </c>
      <c r="E26" s="291">
        <v>0</v>
      </c>
      <c r="F26" s="291">
        <v>0</v>
      </c>
      <c r="G26" s="291">
        <v>0.41</v>
      </c>
      <c r="H26" s="291">
        <v>0.17</v>
      </c>
      <c r="I26" s="291">
        <v>0</v>
      </c>
      <c r="J26" s="291">
        <v>0.22</v>
      </c>
      <c r="K26" s="291">
        <v>0</v>
      </c>
      <c r="L26" s="291">
        <v>0</v>
      </c>
      <c r="M26" s="291">
        <v>0.4</v>
      </c>
      <c r="N26" s="291">
        <v>0.53</v>
      </c>
      <c r="O26" s="291">
        <v>0.04</v>
      </c>
      <c r="P26" s="291">
        <v>0</v>
      </c>
      <c r="Q26" s="291">
        <v>0</v>
      </c>
      <c r="R26" s="291">
        <v>0</v>
      </c>
      <c r="S26" s="291">
        <v>0.57999999999999996</v>
      </c>
      <c r="T26" s="291">
        <v>0.21</v>
      </c>
      <c r="U26" s="291">
        <v>0</v>
      </c>
      <c r="V26" s="291">
        <v>0</v>
      </c>
      <c r="W26" s="291">
        <v>0</v>
      </c>
      <c r="X26" s="291">
        <v>0</v>
      </c>
      <c r="Y26" s="291">
        <v>0.21</v>
      </c>
      <c r="Z26" s="291">
        <v>0.26</v>
      </c>
      <c r="AA26" s="291">
        <v>0.01</v>
      </c>
      <c r="AB26" s="291">
        <v>0.05</v>
      </c>
      <c r="AC26" s="291">
        <v>0</v>
      </c>
      <c r="AD26" s="291">
        <v>0</v>
      </c>
      <c r="AE26" s="291">
        <v>0.32</v>
      </c>
    </row>
    <row r="27" spans="1:31" s="102" customFormat="1" ht="16.5" customHeight="1" x14ac:dyDescent="0.45">
      <c r="A27" s="99" t="s">
        <v>104</v>
      </c>
      <c r="B27" s="292">
        <v>0</v>
      </c>
      <c r="C27" s="291">
        <v>0</v>
      </c>
      <c r="D27" s="291">
        <v>0</v>
      </c>
      <c r="E27" s="291">
        <v>0</v>
      </c>
      <c r="F27" s="291">
        <v>0</v>
      </c>
      <c r="G27" s="291">
        <v>0</v>
      </c>
      <c r="H27" s="291">
        <v>0</v>
      </c>
      <c r="I27" s="291">
        <v>0</v>
      </c>
      <c r="J27" s="291">
        <v>0</v>
      </c>
      <c r="K27" s="291">
        <v>0</v>
      </c>
      <c r="L27" s="291">
        <v>0</v>
      </c>
      <c r="M27" s="291">
        <v>0</v>
      </c>
      <c r="N27" s="291">
        <v>0</v>
      </c>
      <c r="O27" s="291">
        <v>0</v>
      </c>
      <c r="P27" s="291">
        <v>0</v>
      </c>
      <c r="Q27" s="291">
        <v>0</v>
      </c>
      <c r="R27" s="291">
        <v>0</v>
      </c>
      <c r="S27" s="291">
        <v>0</v>
      </c>
      <c r="T27" s="291">
        <v>0</v>
      </c>
      <c r="U27" s="291">
        <v>0</v>
      </c>
      <c r="V27" s="291">
        <v>0</v>
      </c>
      <c r="W27" s="291">
        <v>0</v>
      </c>
      <c r="X27" s="291">
        <v>0</v>
      </c>
      <c r="Y27" s="291">
        <v>0</v>
      </c>
      <c r="Z27" s="291">
        <v>0</v>
      </c>
      <c r="AA27" s="291">
        <v>0</v>
      </c>
      <c r="AB27" s="291">
        <v>0</v>
      </c>
      <c r="AC27" s="291">
        <v>0</v>
      </c>
      <c r="AD27" s="291">
        <v>0</v>
      </c>
      <c r="AE27" s="291">
        <v>0</v>
      </c>
    </row>
    <row r="28" spans="1:31" s="102" customFormat="1" ht="16.5" customHeight="1" x14ac:dyDescent="0.45">
      <c r="A28" s="99" t="s">
        <v>105</v>
      </c>
      <c r="B28" s="292">
        <v>0.08</v>
      </c>
      <c r="C28" s="291">
        <v>0</v>
      </c>
      <c r="D28" s="291">
        <v>0</v>
      </c>
      <c r="E28" s="291">
        <v>0</v>
      </c>
      <c r="F28" s="291">
        <v>0</v>
      </c>
      <c r="G28" s="291">
        <v>0.08</v>
      </c>
      <c r="H28" s="291">
        <v>0</v>
      </c>
      <c r="I28" s="291">
        <v>0</v>
      </c>
      <c r="J28" s="291">
        <v>0</v>
      </c>
      <c r="K28" s="291">
        <v>0</v>
      </c>
      <c r="L28" s="291">
        <v>0</v>
      </c>
      <c r="M28" s="291">
        <v>0</v>
      </c>
      <c r="N28" s="291">
        <v>0.01</v>
      </c>
      <c r="O28" s="291">
        <v>0</v>
      </c>
      <c r="P28" s="291">
        <v>0</v>
      </c>
      <c r="Q28" s="291">
        <v>0</v>
      </c>
      <c r="R28" s="291">
        <v>0</v>
      </c>
      <c r="S28" s="291">
        <v>0.01</v>
      </c>
      <c r="T28" s="291">
        <v>0.13</v>
      </c>
      <c r="U28" s="291">
        <v>0</v>
      </c>
      <c r="V28" s="291">
        <v>0</v>
      </c>
      <c r="W28" s="291">
        <v>0</v>
      </c>
      <c r="X28" s="291">
        <v>0</v>
      </c>
      <c r="Y28" s="291">
        <v>0.13</v>
      </c>
      <c r="Z28" s="291">
        <v>0.08</v>
      </c>
      <c r="AA28" s="291">
        <v>0</v>
      </c>
      <c r="AB28" s="291">
        <v>0</v>
      </c>
      <c r="AC28" s="291">
        <v>0</v>
      </c>
      <c r="AD28" s="291">
        <v>0</v>
      </c>
      <c r="AE28" s="291">
        <v>0.08</v>
      </c>
    </row>
    <row r="29" spans="1:31" s="102" customFormat="1" ht="16.5" customHeight="1" x14ac:dyDescent="0.45">
      <c r="A29" s="99" t="s">
        <v>3</v>
      </c>
      <c r="B29" s="292">
        <v>0</v>
      </c>
      <c r="C29" s="291">
        <v>0</v>
      </c>
      <c r="D29" s="291">
        <v>0</v>
      </c>
      <c r="E29" s="291">
        <v>0</v>
      </c>
      <c r="F29" s="291">
        <v>0</v>
      </c>
      <c r="G29" s="291">
        <v>0</v>
      </c>
      <c r="H29" s="291">
        <v>0</v>
      </c>
      <c r="I29" s="291">
        <v>0</v>
      </c>
      <c r="J29" s="291">
        <v>0</v>
      </c>
      <c r="K29" s="291">
        <v>0</v>
      </c>
      <c r="L29" s="291">
        <v>0</v>
      </c>
      <c r="M29" s="291">
        <v>0</v>
      </c>
      <c r="N29" s="291">
        <v>0.02</v>
      </c>
      <c r="O29" s="291">
        <v>0</v>
      </c>
      <c r="P29" s="291">
        <v>0</v>
      </c>
      <c r="Q29" s="291">
        <v>0</v>
      </c>
      <c r="R29" s="291">
        <v>0</v>
      </c>
      <c r="S29" s="291">
        <v>0.02</v>
      </c>
      <c r="T29" s="291">
        <v>0.06</v>
      </c>
      <c r="U29" s="291">
        <v>0</v>
      </c>
      <c r="V29" s="291">
        <v>0</v>
      </c>
      <c r="W29" s="291">
        <v>0</v>
      </c>
      <c r="X29" s="291">
        <v>0</v>
      </c>
      <c r="Y29" s="291">
        <v>7.0000000000000007E-2</v>
      </c>
      <c r="Z29" s="291">
        <v>0.04</v>
      </c>
      <c r="AA29" s="291">
        <v>0</v>
      </c>
      <c r="AB29" s="291">
        <v>0</v>
      </c>
      <c r="AC29" s="291">
        <v>0</v>
      </c>
      <c r="AD29" s="291">
        <v>0</v>
      </c>
      <c r="AE29" s="291">
        <v>0.04</v>
      </c>
    </row>
    <row r="30" spans="1:31" s="297" customFormat="1" ht="16.5" customHeight="1" x14ac:dyDescent="0.45">
      <c r="A30" s="101" t="s">
        <v>276</v>
      </c>
      <c r="B30" s="309">
        <v>0.99</v>
      </c>
      <c r="C30" s="507">
        <v>0.01</v>
      </c>
      <c r="D30" s="507">
        <v>0</v>
      </c>
      <c r="E30" s="507">
        <v>0</v>
      </c>
      <c r="F30" s="507">
        <v>0</v>
      </c>
      <c r="G30" s="507">
        <v>1</v>
      </c>
      <c r="H30" s="507">
        <v>0.77</v>
      </c>
      <c r="I30" s="507">
        <v>0.01</v>
      </c>
      <c r="J30" s="507">
        <v>0.22</v>
      </c>
      <c r="K30" s="507">
        <v>0</v>
      </c>
      <c r="L30" s="507">
        <v>0</v>
      </c>
      <c r="M30" s="507">
        <v>1</v>
      </c>
      <c r="N30" s="507">
        <v>0.89</v>
      </c>
      <c r="O30" s="507">
        <v>0.06</v>
      </c>
      <c r="P30" s="507">
        <v>0.04</v>
      </c>
      <c r="Q30" s="507">
        <v>0</v>
      </c>
      <c r="R30" s="507">
        <v>0</v>
      </c>
      <c r="S30" s="507">
        <v>1</v>
      </c>
      <c r="T30" s="507">
        <v>0.99</v>
      </c>
      <c r="U30" s="507">
        <v>0.01</v>
      </c>
      <c r="V30" s="507">
        <v>0</v>
      </c>
      <c r="W30" s="507">
        <v>0</v>
      </c>
      <c r="X30" s="507">
        <v>0</v>
      </c>
      <c r="Y30" s="507">
        <v>1</v>
      </c>
      <c r="Z30" s="507">
        <v>0.92</v>
      </c>
      <c r="AA30" s="507">
        <v>0.02</v>
      </c>
      <c r="AB30" s="507">
        <v>0.06</v>
      </c>
      <c r="AC30" s="507">
        <v>0</v>
      </c>
      <c r="AD30" s="507">
        <v>0</v>
      </c>
      <c r="AE30" s="507">
        <v>1</v>
      </c>
    </row>
    <row r="31" spans="1:31" s="102" customFormat="1" ht="6.75" customHeight="1" x14ac:dyDescent="0.4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row>
    <row r="32" spans="1:31" s="102" customFormat="1" ht="12.95" customHeight="1" x14ac:dyDescent="0.45"/>
    <row r="33" s="102" customFormat="1" ht="12.95" customHeight="1" x14ac:dyDescent="0.45"/>
  </sheetData>
  <mergeCells count="28">
    <mergeCell ref="B20:G20"/>
    <mergeCell ref="H20:M20"/>
    <mergeCell ref="N20:S20"/>
    <mergeCell ref="T20:Y20"/>
    <mergeCell ref="Z20:AE20"/>
    <mergeCell ref="B6:G6"/>
    <mergeCell ref="H6:M6"/>
    <mergeCell ref="N6:S6"/>
    <mergeCell ref="T6:Y6"/>
    <mergeCell ref="Z6:AE6"/>
    <mergeCell ref="B9:G9"/>
    <mergeCell ref="H9:M9"/>
    <mergeCell ref="N9:S9"/>
    <mergeCell ref="T9:Y9"/>
    <mergeCell ref="Z9:AE9"/>
    <mergeCell ref="A2:AE2"/>
    <mergeCell ref="A3:AE3"/>
    <mergeCell ref="A4:AE4"/>
    <mergeCell ref="B5:G5"/>
    <mergeCell ref="H5:M5"/>
    <mergeCell ref="N5:S5"/>
    <mergeCell ref="T5:Y5"/>
    <mergeCell ref="Z5:AE5"/>
    <mergeCell ref="B8:G8"/>
    <mergeCell ref="H8:M8"/>
    <mergeCell ref="N8:S8"/>
    <mergeCell ref="T8:Y8"/>
    <mergeCell ref="Z8:AE8"/>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autoPageBreaks="0" fitToPage="1"/>
  </sheetPr>
  <dimension ref="A1:Z37"/>
  <sheetViews>
    <sheetView showGridLines="0" workbookViewId="0"/>
  </sheetViews>
  <sheetFormatPr defaultColWidth="18.73046875" defaultRowHeight="12.95" customHeight="1" x14ac:dyDescent="0.35"/>
  <cols>
    <col min="1" max="1" width="34.73046875" style="8" customWidth="1"/>
    <col min="2" max="3" width="16.73046875" style="8" customWidth="1"/>
    <col min="4" max="5" width="16.73046875" style="40" customWidth="1"/>
    <col min="6" max="8" width="16.73046875" style="8" customWidth="1"/>
    <col min="9" max="10" width="16.73046875" style="40" customWidth="1"/>
    <col min="11" max="13" width="16.73046875" style="8" customWidth="1"/>
    <col min="14" max="15" width="16.73046875" style="40" customWidth="1"/>
    <col min="16" max="18" width="16.73046875" style="8" customWidth="1"/>
    <col min="19" max="20" width="16.73046875" style="40" customWidth="1"/>
    <col min="21" max="23" width="16.73046875" style="8" customWidth="1"/>
    <col min="24" max="25" width="16.73046875" style="40" customWidth="1"/>
    <col min="26" max="26" width="16.73046875" style="8" customWidth="1"/>
    <col min="27" max="16384" width="18.73046875" style="8"/>
  </cols>
  <sheetData>
    <row r="1" spans="1:26" ht="15.75" customHeight="1" x14ac:dyDescent="0.35">
      <c r="A1" s="258"/>
    </row>
    <row r="2" spans="1:26" ht="19.5" customHeight="1" x14ac:dyDescent="0.35">
      <c r="A2" s="715" t="s">
        <v>459</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6" s="102" customFormat="1" ht="15.75" customHeight="1" x14ac:dyDescent="0.45">
      <c r="A3" s="757" t="s">
        <v>33</v>
      </c>
      <c r="B3" s="757"/>
      <c r="C3" s="757"/>
      <c r="D3" s="757"/>
      <c r="E3" s="757"/>
      <c r="F3" s="757"/>
      <c r="G3" s="757"/>
      <c r="H3" s="757"/>
      <c r="I3" s="757"/>
      <c r="J3" s="757"/>
      <c r="K3" s="757"/>
      <c r="L3" s="757"/>
      <c r="M3" s="757"/>
      <c r="N3" s="757"/>
      <c r="O3" s="757"/>
      <c r="P3" s="757"/>
      <c r="Q3" s="757"/>
      <c r="R3" s="757"/>
      <c r="S3" s="757"/>
      <c r="T3" s="757"/>
      <c r="U3" s="757"/>
      <c r="V3" s="757"/>
      <c r="W3" s="757"/>
      <c r="X3" s="757"/>
      <c r="Y3" s="757"/>
      <c r="Z3" s="757"/>
    </row>
    <row r="4" spans="1:26" s="91" customFormat="1" ht="15.75" customHeight="1" x14ac:dyDescent="0.45">
      <c r="A4" s="758"/>
      <c r="B4" s="758"/>
      <c r="C4" s="758"/>
      <c r="D4" s="758"/>
      <c r="E4" s="758"/>
      <c r="F4" s="758"/>
      <c r="G4" s="758"/>
      <c r="H4" s="758"/>
      <c r="I4" s="758"/>
      <c r="J4" s="758"/>
      <c r="K4" s="758"/>
      <c r="L4" s="758"/>
      <c r="M4" s="758"/>
      <c r="N4" s="758"/>
      <c r="O4" s="758"/>
      <c r="P4" s="758"/>
      <c r="Q4" s="758"/>
      <c r="R4" s="758"/>
      <c r="S4" s="758"/>
      <c r="T4" s="758"/>
      <c r="U4" s="758"/>
      <c r="V4" s="758"/>
      <c r="W4" s="758"/>
      <c r="X4" s="758"/>
      <c r="Y4" s="758"/>
      <c r="Z4" s="758"/>
    </row>
    <row r="5" spans="1:26" s="91" customFormat="1" ht="30" customHeight="1" x14ac:dyDescent="0.45">
      <c r="A5" s="257"/>
      <c r="B5" s="739" t="s">
        <v>34</v>
      </c>
      <c r="C5" s="738"/>
      <c r="D5" s="738"/>
      <c r="E5" s="738"/>
      <c r="F5" s="755"/>
      <c r="G5" s="739" t="s">
        <v>15</v>
      </c>
      <c r="H5" s="738"/>
      <c r="I5" s="738"/>
      <c r="J5" s="738"/>
      <c r="K5" s="755"/>
      <c r="L5" s="739" t="s">
        <v>16</v>
      </c>
      <c r="M5" s="738"/>
      <c r="N5" s="738"/>
      <c r="O5" s="738"/>
      <c r="P5" s="755"/>
      <c r="Q5" s="739" t="s">
        <v>17</v>
      </c>
      <c r="R5" s="738"/>
      <c r="S5" s="738"/>
      <c r="T5" s="738"/>
      <c r="U5" s="755"/>
      <c r="V5" s="739" t="s">
        <v>18</v>
      </c>
      <c r="W5" s="738"/>
      <c r="X5" s="738"/>
      <c r="Y5" s="738"/>
      <c r="Z5" s="755"/>
    </row>
    <row r="6" spans="1:26" s="102" customFormat="1" ht="30" customHeight="1" x14ac:dyDescent="0.45">
      <c r="A6" s="89"/>
      <c r="B6" s="264" t="s">
        <v>358</v>
      </c>
      <c r="C6" s="451" t="s">
        <v>359</v>
      </c>
      <c r="D6" s="555" t="s">
        <v>577</v>
      </c>
      <c r="E6" s="567" t="s">
        <v>688</v>
      </c>
      <c r="F6" s="567" t="s">
        <v>689</v>
      </c>
      <c r="G6" s="451" t="s">
        <v>358</v>
      </c>
      <c r="H6" s="451" t="s">
        <v>359</v>
      </c>
      <c r="I6" s="555" t="s">
        <v>577</v>
      </c>
      <c r="J6" s="567" t="s">
        <v>688</v>
      </c>
      <c r="K6" s="567" t="s">
        <v>689</v>
      </c>
      <c r="L6" s="451" t="s">
        <v>358</v>
      </c>
      <c r="M6" s="451" t="s">
        <v>359</v>
      </c>
      <c r="N6" s="555" t="s">
        <v>577</v>
      </c>
      <c r="O6" s="567" t="s">
        <v>688</v>
      </c>
      <c r="P6" s="567" t="s">
        <v>689</v>
      </c>
      <c r="Q6" s="451" t="s">
        <v>358</v>
      </c>
      <c r="R6" s="451" t="s">
        <v>359</v>
      </c>
      <c r="S6" s="479" t="s">
        <v>577</v>
      </c>
      <c r="T6" s="567" t="s">
        <v>688</v>
      </c>
      <c r="U6" s="567" t="s">
        <v>689</v>
      </c>
      <c r="V6" s="451" t="s">
        <v>358</v>
      </c>
      <c r="W6" s="451" t="s">
        <v>359</v>
      </c>
      <c r="X6" s="555" t="s">
        <v>577</v>
      </c>
      <c r="Y6" s="567" t="s">
        <v>688</v>
      </c>
      <c r="Z6" s="567" t="s">
        <v>689</v>
      </c>
    </row>
    <row r="7" spans="1:26" ht="30" customHeight="1" x14ac:dyDescent="0.45">
      <c r="A7" s="98"/>
      <c r="B7" s="759" t="s">
        <v>75</v>
      </c>
      <c r="C7" s="759"/>
      <c r="D7" s="759"/>
      <c r="E7" s="759"/>
      <c r="F7" s="759"/>
      <c r="G7" s="759"/>
      <c r="H7" s="759"/>
      <c r="I7" s="759"/>
      <c r="J7" s="759"/>
      <c r="K7" s="759"/>
      <c r="L7" s="759"/>
      <c r="M7" s="759"/>
      <c r="N7" s="759"/>
      <c r="O7" s="759"/>
      <c r="P7" s="759"/>
      <c r="Q7" s="759"/>
      <c r="R7" s="759"/>
      <c r="S7" s="759"/>
      <c r="T7" s="759"/>
      <c r="U7" s="759"/>
      <c r="V7" s="759"/>
      <c r="W7" s="759"/>
      <c r="X7" s="759"/>
      <c r="Y7" s="759"/>
      <c r="Z7" s="759"/>
    </row>
    <row r="8" spans="1:26" s="102" customFormat="1" ht="18" customHeight="1" x14ac:dyDescent="0.45">
      <c r="A8" s="98" t="s">
        <v>374</v>
      </c>
      <c r="D8" s="218"/>
      <c r="E8" s="218"/>
      <c r="I8" s="218"/>
      <c r="J8" s="218"/>
      <c r="N8" s="218"/>
      <c r="O8" s="218"/>
      <c r="S8" s="218"/>
      <c r="T8" s="218"/>
      <c r="X8" s="218"/>
      <c r="Y8" s="218"/>
    </row>
    <row r="9" spans="1:26" s="102" customFormat="1" ht="18" customHeight="1" x14ac:dyDescent="0.45">
      <c r="A9" s="99" t="s">
        <v>375</v>
      </c>
      <c r="B9" s="117">
        <v>65</v>
      </c>
      <c r="C9" s="117">
        <v>59</v>
      </c>
      <c r="D9" s="252">
        <v>56</v>
      </c>
      <c r="E9" s="252">
        <v>58</v>
      </c>
      <c r="F9" s="117">
        <v>48</v>
      </c>
      <c r="G9" s="117">
        <v>956</v>
      </c>
      <c r="H9" s="117">
        <v>983</v>
      </c>
      <c r="I9" s="252">
        <v>1012</v>
      </c>
      <c r="J9" s="252">
        <v>1082</v>
      </c>
      <c r="K9" s="117">
        <v>1138</v>
      </c>
      <c r="L9" s="117">
        <v>435</v>
      </c>
      <c r="M9" s="117">
        <v>464</v>
      </c>
      <c r="N9" s="252">
        <v>506</v>
      </c>
      <c r="O9" s="252">
        <v>518</v>
      </c>
      <c r="P9" s="117">
        <v>584</v>
      </c>
      <c r="Q9" s="117">
        <v>2260</v>
      </c>
      <c r="R9" s="117">
        <v>2363</v>
      </c>
      <c r="S9" s="252">
        <v>2251</v>
      </c>
      <c r="T9" s="252">
        <v>2193</v>
      </c>
      <c r="U9" s="117">
        <v>2128</v>
      </c>
      <c r="V9" s="117">
        <v>3716</v>
      </c>
      <c r="W9" s="117">
        <v>3869</v>
      </c>
      <c r="X9" s="252">
        <v>3826</v>
      </c>
      <c r="Y9" s="252">
        <v>3851</v>
      </c>
      <c r="Z9" s="117">
        <v>3898</v>
      </c>
    </row>
    <row r="10" spans="1:26" s="102" customFormat="1" ht="18" customHeight="1" x14ac:dyDescent="0.45">
      <c r="A10" s="99" t="s">
        <v>100</v>
      </c>
      <c r="B10" s="117">
        <v>0</v>
      </c>
      <c r="C10" s="117">
        <v>0</v>
      </c>
      <c r="D10" s="252">
        <v>0</v>
      </c>
      <c r="E10" s="252">
        <v>1</v>
      </c>
      <c r="F10" s="117">
        <v>1</v>
      </c>
      <c r="G10" s="117">
        <v>5</v>
      </c>
      <c r="H10" s="117">
        <v>8</v>
      </c>
      <c r="I10" s="252">
        <v>9</v>
      </c>
      <c r="J10" s="252">
        <v>11</v>
      </c>
      <c r="K10" s="117">
        <v>14</v>
      </c>
      <c r="L10" s="117">
        <v>22</v>
      </c>
      <c r="M10" s="117">
        <v>23</v>
      </c>
      <c r="N10" s="252">
        <v>21</v>
      </c>
      <c r="O10" s="252">
        <v>27</v>
      </c>
      <c r="P10" s="117">
        <v>26</v>
      </c>
      <c r="Q10" s="117">
        <v>644</v>
      </c>
      <c r="R10" s="117">
        <v>575</v>
      </c>
      <c r="S10" s="252">
        <v>847</v>
      </c>
      <c r="T10" s="252">
        <v>935</v>
      </c>
      <c r="U10" s="117">
        <v>706</v>
      </c>
      <c r="V10" s="117">
        <v>671</v>
      </c>
      <c r="W10" s="117">
        <v>606</v>
      </c>
      <c r="X10" s="252">
        <v>878</v>
      </c>
      <c r="Y10" s="252">
        <v>974</v>
      </c>
      <c r="Z10" s="117">
        <v>746</v>
      </c>
    </row>
    <row r="11" spans="1:26" s="102" customFormat="1" ht="18" customHeight="1" x14ac:dyDescent="0.45">
      <c r="A11" s="99" t="s">
        <v>101</v>
      </c>
      <c r="B11" s="117">
        <v>1</v>
      </c>
      <c r="C11" s="117">
        <v>1</v>
      </c>
      <c r="D11" s="252">
        <v>1</v>
      </c>
      <c r="E11" s="252">
        <v>1</v>
      </c>
      <c r="F11" s="117">
        <v>1</v>
      </c>
      <c r="G11" s="117">
        <v>23</v>
      </c>
      <c r="H11" s="117">
        <v>27</v>
      </c>
      <c r="I11" s="252">
        <v>28</v>
      </c>
      <c r="J11" s="252">
        <v>29</v>
      </c>
      <c r="K11" s="117">
        <v>30</v>
      </c>
      <c r="L11" s="117">
        <v>3</v>
      </c>
      <c r="M11" s="117">
        <v>3</v>
      </c>
      <c r="N11" s="252">
        <v>3</v>
      </c>
      <c r="O11" s="252">
        <v>5</v>
      </c>
      <c r="P11" s="117">
        <v>6</v>
      </c>
      <c r="Q11" s="117">
        <v>20</v>
      </c>
      <c r="R11" s="117">
        <v>18</v>
      </c>
      <c r="S11" s="252">
        <v>24</v>
      </c>
      <c r="T11" s="252">
        <v>16</v>
      </c>
      <c r="U11" s="117">
        <v>17</v>
      </c>
      <c r="V11" s="117">
        <v>48</v>
      </c>
      <c r="W11" s="117">
        <v>49</v>
      </c>
      <c r="X11" s="252">
        <v>57</v>
      </c>
      <c r="Y11" s="252">
        <v>52</v>
      </c>
      <c r="Z11" s="117">
        <v>53</v>
      </c>
    </row>
    <row r="12" spans="1:26" s="102" customFormat="1" ht="18" customHeight="1" x14ac:dyDescent="0.45">
      <c r="A12" s="99" t="s">
        <v>102</v>
      </c>
      <c r="B12" s="117">
        <v>61</v>
      </c>
      <c r="C12" s="117">
        <v>27</v>
      </c>
      <c r="D12" s="252">
        <v>23</v>
      </c>
      <c r="E12" s="252">
        <v>13</v>
      </c>
      <c r="F12" s="117">
        <v>0</v>
      </c>
      <c r="G12" s="117">
        <v>705</v>
      </c>
      <c r="H12" s="117">
        <v>101</v>
      </c>
      <c r="I12" s="252">
        <v>87</v>
      </c>
      <c r="J12" s="252">
        <v>55</v>
      </c>
      <c r="K12" s="117">
        <v>61</v>
      </c>
      <c r="L12" s="117">
        <v>94</v>
      </c>
      <c r="M12" s="117">
        <v>82</v>
      </c>
      <c r="N12" s="252">
        <v>80</v>
      </c>
      <c r="O12" s="252">
        <v>54</v>
      </c>
      <c r="P12" s="117">
        <v>47</v>
      </c>
      <c r="Q12" s="117">
        <v>554</v>
      </c>
      <c r="R12" s="117">
        <v>496</v>
      </c>
      <c r="S12" s="252">
        <v>520</v>
      </c>
      <c r="T12" s="252">
        <v>429</v>
      </c>
      <c r="U12" s="117">
        <v>458</v>
      </c>
      <c r="V12" s="117">
        <v>1415</v>
      </c>
      <c r="W12" s="117">
        <v>706</v>
      </c>
      <c r="X12" s="252">
        <v>710</v>
      </c>
      <c r="Y12" s="252">
        <v>550</v>
      </c>
      <c r="Z12" s="117">
        <v>566</v>
      </c>
    </row>
    <row r="13" spans="1:26" s="102" customFormat="1" ht="18" customHeight="1" x14ac:dyDescent="0.45">
      <c r="A13" s="99" t="s">
        <v>103</v>
      </c>
      <c r="B13" s="117">
        <v>54</v>
      </c>
      <c r="C13" s="117">
        <v>42</v>
      </c>
      <c r="D13" s="252">
        <v>41</v>
      </c>
      <c r="E13" s="252">
        <v>40</v>
      </c>
      <c r="F13" s="117">
        <v>42</v>
      </c>
      <c r="G13" s="117">
        <v>562</v>
      </c>
      <c r="H13" s="117">
        <v>669</v>
      </c>
      <c r="I13" s="252">
        <v>773</v>
      </c>
      <c r="J13" s="252">
        <v>763</v>
      </c>
      <c r="K13" s="117">
        <v>840</v>
      </c>
      <c r="L13" s="117">
        <v>641</v>
      </c>
      <c r="M13" s="117">
        <v>640</v>
      </c>
      <c r="N13" s="252">
        <v>776</v>
      </c>
      <c r="O13" s="252">
        <v>778</v>
      </c>
      <c r="P13" s="117">
        <v>966</v>
      </c>
      <c r="Q13" s="117">
        <v>1007</v>
      </c>
      <c r="R13" s="117">
        <v>1144</v>
      </c>
      <c r="S13" s="252">
        <v>1170</v>
      </c>
      <c r="T13" s="252">
        <v>1274</v>
      </c>
      <c r="U13" s="117">
        <v>1192</v>
      </c>
      <c r="V13" s="117">
        <v>2263</v>
      </c>
      <c r="W13" s="117">
        <v>2494</v>
      </c>
      <c r="X13" s="252">
        <v>2760</v>
      </c>
      <c r="Y13" s="252">
        <v>2855</v>
      </c>
      <c r="Z13" s="117">
        <v>3040</v>
      </c>
    </row>
    <row r="14" spans="1:26" s="102" customFormat="1" ht="18" customHeight="1" x14ac:dyDescent="0.45">
      <c r="A14" s="99" t="s">
        <v>104</v>
      </c>
      <c r="B14" s="117">
        <v>0</v>
      </c>
      <c r="C14" s="117">
        <v>0</v>
      </c>
      <c r="D14" s="252">
        <v>0</v>
      </c>
      <c r="E14" s="252">
        <v>0</v>
      </c>
      <c r="F14" s="117">
        <v>0</v>
      </c>
      <c r="G14" s="117">
        <v>0</v>
      </c>
      <c r="H14" s="117">
        <v>0</v>
      </c>
      <c r="I14" s="252">
        <v>0</v>
      </c>
      <c r="J14" s="252">
        <v>0</v>
      </c>
      <c r="K14" s="117">
        <v>0</v>
      </c>
      <c r="L14" s="117">
        <v>0</v>
      </c>
      <c r="M14" s="117">
        <v>0</v>
      </c>
      <c r="N14" s="252">
        <v>0</v>
      </c>
      <c r="O14" s="252">
        <v>0</v>
      </c>
      <c r="P14" s="117">
        <v>0</v>
      </c>
      <c r="Q14" s="117">
        <v>1</v>
      </c>
      <c r="R14" s="117">
        <v>1</v>
      </c>
      <c r="S14" s="252">
        <v>1</v>
      </c>
      <c r="T14" s="252">
        <v>1</v>
      </c>
      <c r="U14" s="117">
        <v>0</v>
      </c>
      <c r="V14" s="117">
        <v>1</v>
      </c>
      <c r="W14" s="117">
        <v>1</v>
      </c>
      <c r="X14" s="252">
        <v>1</v>
      </c>
      <c r="Y14" s="252">
        <v>1</v>
      </c>
      <c r="Z14" s="117">
        <v>0</v>
      </c>
    </row>
    <row r="15" spans="1:26" s="102" customFormat="1" ht="18" customHeight="1" x14ac:dyDescent="0.45">
      <c r="A15" s="99" t="s">
        <v>105</v>
      </c>
      <c r="B15" s="117">
        <v>6</v>
      </c>
      <c r="C15" s="117">
        <v>5</v>
      </c>
      <c r="D15" s="252">
        <v>6</v>
      </c>
      <c r="E15" s="252">
        <v>6</v>
      </c>
      <c r="F15" s="117">
        <v>8</v>
      </c>
      <c r="G15" s="117">
        <v>17</v>
      </c>
      <c r="H15" s="117">
        <v>20</v>
      </c>
      <c r="I15" s="252">
        <v>9</v>
      </c>
      <c r="J15" s="252">
        <v>10</v>
      </c>
      <c r="K15" s="117">
        <v>9</v>
      </c>
      <c r="L15" s="117">
        <v>8</v>
      </c>
      <c r="M15" s="117">
        <v>12</v>
      </c>
      <c r="N15" s="252">
        <v>16</v>
      </c>
      <c r="O15" s="252">
        <v>16</v>
      </c>
      <c r="P15" s="117">
        <v>21</v>
      </c>
      <c r="Q15" s="117">
        <v>495</v>
      </c>
      <c r="R15" s="117">
        <v>857</v>
      </c>
      <c r="S15" s="252">
        <v>618</v>
      </c>
      <c r="T15" s="252">
        <v>677</v>
      </c>
      <c r="U15" s="117">
        <v>703</v>
      </c>
      <c r="V15" s="117">
        <v>526</v>
      </c>
      <c r="W15" s="117">
        <v>894</v>
      </c>
      <c r="X15" s="252">
        <v>648</v>
      </c>
      <c r="Y15" s="252">
        <v>710</v>
      </c>
      <c r="Z15" s="117">
        <v>741</v>
      </c>
    </row>
    <row r="16" spans="1:26" s="102" customFormat="1" ht="18" customHeight="1" x14ac:dyDescent="0.45">
      <c r="A16" s="99" t="s">
        <v>3</v>
      </c>
      <c r="B16" s="117">
        <v>0</v>
      </c>
      <c r="C16" s="117">
        <v>0</v>
      </c>
      <c r="D16" s="252">
        <v>1</v>
      </c>
      <c r="E16" s="252">
        <v>0</v>
      </c>
      <c r="F16" s="117">
        <v>0</v>
      </c>
      <c r="G16" s="117">
        <v>4</v>
      </c>
      <c r="H16" s="117">
        <v>4</v>
      </c>
      <c r="I16" s="252">
        <v>3</v>
      </c>
      <c r="J16" s="252">
        <v>0</v>
      </c>
      <c r="K16" s="117">
        <v>1</v>
      </c>
      <c r="L16" s="117">
        <v>26</v>
      </c>
      <c r="M16" s="117">
        <v>32</v>
      </c>
      <c r="N16" s="252">
        <v>23</v>
      </c>
      <c r="O16" s="252">
        <v>26</v>
      </c>
      <c r="P16" s="117">
        <v>29</v>
      </c>
      <c r="Q16" s="117">
        <v>484</v>
      </c>
      <c r="R16" s="117">
        <v>402</v>
      </c>
      <c r="S16" s="252">
        <v>398</v>
      </c>
      <c r="T16" s="252">
        <v>359</v>
      </c>
      <c r="U16" s="117">
        <v>366</v>
      </c>
      <c r="V16" s="117">
        <v>515</v>
      </c>
      <c r="W16" s="117">
        <v>437</v>
      </c>
      <c r="X16" s="252">
        <v>424</v>
      </c>
      <c r="Y16" s="252">
        <v>385</v>
      </c>
      <c r="Z16" s="117">
        <v>396</v>
      </c>
    </row>
    <row r="17" spans="1:26" s="102" customFormat="1" ht="18" customHeight="1" x14ac:dyDescent="0.45">
      <c r="A17" s="101" t="s">
        <v>276</v>
      </c>
      <c r="B17" s="294">
        <v>187</v>
      </c>
      <c r="C17" s="294">
        <v>135</v>
      </c>
      <c r="D17" s="294">
        <v>128</v>
      </c>
      <c r="E17" s="294">
        <v>119</v>
      </c>
      <c r="F17" s="294">
        <v>101</v>
      </c>
      <c r="G17" s="294">
        <v>2274</v>
      </c>
      <c r="H17" s="294">
        <v>1812</v>
      </c>
      <c r="I17" s="294">
        <v>1922</v>
      </c>
      <c r="J17" s="294">
        <v>1951</v>
      </c>
      <c r="K17" s="294">
        <v>2092</v>
      </c>
      <c r="L17" s="294">
        <v>1229</v>
      </c>
      <c r="M17" s="294">
        <v>1256</v>
      </c>
      <c r="N17" s="294">
        <v>1426</v>
      </c>
      <c r="O17" s="294">
        <v>1423</v>
      </c>
      <c r="P17" s="294">
        <v>1679</v>
      </c>
      <c r="Q17" s="294">
        <v>5465</v>
      </c>
      <c r="R17" s="294">
        <v>5855</v>
      </c>
      <c r="S17" s="294">
        <v>5829</v>
      </c>
      <c r="T17" s="294">
        <v>5885</v>
      </c>
      <c r="U17" s="294">
        <v>5569</v>
      </c>
      <c r="V17" s="294">
        <v>9155</v>
      </c>
      <c r="W17" s="294">
        <v>9058</v>
      </c>
      <c r="X17" s="294">
        <v>9305</v>
      </c>
      <c r="Y17" s="294">
        <v>9378</v>
      </c>
      <c r="Z17" s="294">
        <v>9441</v>
      </c>
    </row>
    <row r="18" spans="1:26" s="102" customFormat="1" ht="18" customHeight="1" x14ac:dyDescent="0.45">
      <c r="A18" s="99"/>
      <c r="D18" s="218"/>
      <c r="E18" s="218"/>
      <c r="I18" s="218"/>
      <c r="J18" s="218"/>
      <c r="N18" s="218"/>
      <c r="O18" s="218"/>
      <c r="S18" s="218"/>
      <c r="T18" s="218"/>
      <c r="X18" s="218"/>
      <c r="Y18" s="218"/>
    </row>
    <row r="19" spans="1:26" s="102" customFormat="1" ht="30" customHeight="1" x14ac:dyDescent="0.45">
      <c r="A19" s="288"/>
      <c r="B19" s="759" t="s">
        <v>356</v>
      </c>
      <c r="C19" s="759"/>
      <c r="D19" s="759"/>
      <c r="E19" s="759"/>
      <c r="F19" s="759"/>
      <c r="G19" s="759"/>
      <c r="H19" s="759"/>
      <c r="I19" s="759"/>
      <c r="J19" s="759"/>
      <c r="K19" s="759"/>
      <c r="L19" s="759"/>
      <c r="M19" s="759"/>
      <c r="N19" s="759"/>
      <c r="O19" s="759"/>
      <c r="P19" s="759"/>
      <c r="Q19" s="759"/>
      <c r="R19" s="759"/>
      <c r="S19" s="759"/>
      <c r="T19" s="759"/>
      <c r="U19" s="759"/>
      <c r="V19" s="759"/>
      <c r="W19" s="759"/>
      <c r="X19" s="759"/>
      <c r="Y19" s="759"/>
      <c r="Z19" s="759"/>
    </row>
    <row r="20" spans="1:26" s="102" customFormat="1" ht="18" customHeight="1" x14ac:dyDescent="0.45">
      <c r="A20" s="98" t="s">
        <v>374</v>
      </c>
      <c r="D20" s="218"/>
      <c r="E20" s="218"/>
      <c r="I20" s="218"/>
      <c r="J20" s="218"/>
      <c r="N20" s="218"/>
      <c r="O20" s="218"/>
      <c r="S20" s="218"/>
      <c r="T20" s="218"/>
      <c r="X20" s="218"/>
      <c r="Y20" s="218"/>
    </row>
    <row r="21" spans="1:26" s="102" customFormat="1" ht="18" customHeight="1" x14ac:dyDescent="0.45">
      <c r="A21" s="99" t="s">
        <v>375</v>
      </c>
      <c r="B21" s="291">
        <v>0.35</v>
      </c>
      <c r="C21" s="291">
        <v>0.44</v>
      </c>
      <c r="D21" s="291">
        <v>0.44</v>
      </c>
      <c r="E21" s="291">
        <v>0.49</v>
      </c>
      <c r="F21" s="291">
        <v>0.48</v>
      </c>
      <c r="G21" s="291">
        <v>0.42</v>
      </c>
      <c r="H21" s="291">
        <v>0.54</v>
      </c>
      <c r="I21" s="291">
        <v>0.53</v>
      </c>
      <c r="J21" s="291">
        <v>0.55000000000000004</v>
      </c>
      <c r="K21" s="291">
        <v>0.54</v>
      </c>
      <c r="L21" s="291">
        <v>0.35</v>
      </c>
      <c r="M21" s="291">
        <v>0.37</v>
      </c>
      <c r="N21" s="291">
        <v>0.36</v>
      </c>
      <c r="O21" s="291">
        <v>0.36</v>
      </c>
      <c r="P21" s="291">
        <v>0.35</v>
      </c>
      <c r="Q21" s="291">
        <v>0.41</v>
      </c>
      <c r="R21" s="291">
        <v>0.4</v>
      </c>
      <c r="S21" s="291">
        <v>0.39</v>
      </c>
      <c r="T21" s="291">
        <v>0.37</v>
      </c>
      <c r="U21" s="291">
        <v>0.38</v>
      </c>
      <c r="V21" s="291">
        <v>0.41</v>
      </c>
      <c r="W21" s="291">
        <v>0.43</v>
      </c>
      <c r="X21" s="291">
        <v>0.41</v>
      </c>
      <c r="Y21" s="291">
        <v>0.41</v>
      </c>
      <c r="Z21" s="291">
        <v>0.41</v>
      </c>
    </row>
    <row r="22" spans="1:26" s="102" customFormat="1" ht="18" customHeight="1" x14ac:dyDescent="0.45">
      <c r="A22" s="99" t="s">
        <v>100</v>
      </c>
      <c r="B22" s="291">
        <v>0</v>
      </c>
      <c r="C22" s="291">
        <v>0</v>
      </c>
      <c r="D22" s="291">
        <v>0</v>
      </c>
      <c r="E22" s="291">
        <v>0</v>
      </c>
      <c r="F22" s="291">
        <v>0.01</v>
      </c>
      <c r="G22" s="291">
        <v>0</v>
      </c>
      <c r="H22" s="291">
        <v>0</v>
      </c>
      <c r="I22" s="291">
        <v>0</v>
      </c>
      <c r="J22" s="291">
        <v>0.01</v>
      </c>
      <c r="K22" s="291">
        <v>0.01</v>
      </c>
      <c r="L22" s="291">
        <v>0.02</v>
      </c>
      <c r="M22" s="291">
        <v>0.02</v>
      </c>
      <c r="N22" s="291">
        <v>0.01</v>
      </c>
      <c r="O22" s="291">
        <v>0.02</v>
      </c>
      <c r="P22" s="291">
        <v>0.02</v>
      </c>
      <c r="Q22" s="291">
        <v>0.12</v>
      </c>
      <c r="R22" s="291">
        <v>0.1</v>
      </c>
      <c r="S22" s="291">
        <v>0.15</v>
      </c>
      <c r="T22" s="291">
        <v>0.16</v>
      </c>
      <c r="U22" s="291">
        <v>0.13</v>
      </c>
      <c r="V22" s="291">
        <v>7.0000000000000007E-2</v>
      </c>
      <c r="W22" s="291">
        <v>7.0000000000000007E-2</v>
      </c>
      <c r="X22" s="291">
        <v>0.09</v>
      </c>
      <c r="Y22" s="291">
        <v>0.1</v>
      </c>
      <c r="Z22" s="291">
        <v>0.08</v>
      </c>
    </row>
    <row r="23" spans="1:26" s="102" customFormat="1" ht="18" customHeight="1" x14ac:dyDescent="0.45">
      <c r="A23" s="99" t="s">
        <v>101</v>
      </c>
      <c r="B23" s="291">
        <v>0.01</v>
      </c>
      <c r="C23" s="291">
        <v>0.01</v>
      </c>
      <c r="D23" s="291">
        <v>0.01</v>
      </c>
      <c r="E23" s="291">
        <v>0.01</v>
      </c>
      <c r="F23" s="291">
        <v>0.01</v>
      </c>
      <c r="G23" s="291">
        <v>0.01</v>
      </c>
      <c r="H23" s="291">
        <v>0.01</v>
      </c>
      <c r="I23" s="291">
        <v>0.01</v>
      </c>
      <c r="J23" s="291">
        <v>0.01</v>
      </c>
      <c r="K23" s="291">
        <v>0.01</v>
      </c>
      <c r="L23" s="291">
        <v>0</v>
      </c>
      <c r="M23" s="291">
        <v>0</v>
      </c>
      <c r="N23" s="291">
        <v>0</v>
      </c>
      <c r="O23" s="291">
        <v>0</v>
      </c>
      <c r="P23" s="291">
        <v>0</v>
      </c>
      <c r="Q23" s="291">
        <v>0</v>
      </c>
      <c r="R23" s="291">
        <v>0</v>
      </c>
      <c r="S23" s="291">
        <v>0</v>
      </c>
      <c r="T23" s="291">
        <v>0</v>
      </c>
      <c r="U23" s="291">
        <v>0</v>
      </c>
      <c r="V23" s="291">
        <v>0.01</v>
      </c>
      <c r="W23" s="291">
        <v>0.01</v>
      </c>
      <c r="X23" s="291">
        <v>0.01</v>
      </c>
      <c r="Y23" s="291">
        <v>0.01</v>
      </c>
      <c r="Z23" s="291">
        <v>0.01</v>
      </c>
    </row>
    <row r="24" spans="1:26" s="102" customFormat="1" ht="18" customHeight="1" x14ac:dyDescent="0.45">
      <c r="A24" s="99" t="s">
        <v>102</v>
      </c>
      <c r="B24" s="291">
        <v>0.33</v>
      </c>
      <c r="C24" s="291">
        <v>0.2</v>
      </c>
      <c r="D24" s="291">
        <v>0.18</v>
      </c>
      <c r="E24" s="291">
        <v>0.11</v>
      </c>
      <c r="F24" s="291">
        <v>0</v>
      </c>
      <c r="G24" s="291">
        <v>0.31</v>
      </c>
      <c r="H24" s="291">
        <v>0.06</v>
      </c>
      <c r="I24" s="291">
        <v>0.05</v>
      </c>
      <c r="J24" s="291">
        <v>0.03</v>
      </c>
      <c r="K24" s="291">
        <v>0.03</v>
      </c>
      <c r="L24" s="291">
        <v>0.08</v>
      </c>
      <c r="M24" s="291">
        <v>7.0000000000000007E-2</v>
      </c>
      <c r="N24" s="291">
        <v>0.06</v>
      </c>
      <c r="O24" s="291">
        <v>0.04</v>
      </c>
      <c r="P24" s="291">
        <v>0.03</v>
      </c>
      <c r="Q24" s="291">
        <v>0.1</v>
      </c>
      <c r="R24" s="291">
        <v>0.08</v>
      </c>
      <c r="S24" s="291">
        <v>0.09</v>
      </c>
      <c r="T24" s="291">
        <v>7.0000000000000007E-2</v>
      </c>
      <c r="U24" s="291">
        <v>0.08</v>
      </c>
      <c r="V24" s="291">
        <v>0.15</v>
      </c>
      <c r="W24" s="291">
        <v>0.08</v>
      </c>
      <c r="X24" s="291">
        <v>0.08</v>
      </c>
      <c r="Y24" s="291">
        <v>0.06</v>
      </c>
      <c r="Z24" s="291">
        <v>0.06</v>
      </c>
    </row>
    <row r="25" spans="1:26" s="102" customFormat="1" ht="18" customHeight="1" x14ac:dyDescent="0.45">
      <c r="A25" s="99" t="s">
        <v>103</v>
      </c>
      <c r="B25" s="291">
        <v>0.28999999999999998</v>
      </c>
      <c r="C25" s="291">
        <v>0.31</v>
      </c>
      <c r="D25" s="291">
        <v>0.32</v>
      </c>
      <c r="E25" s="291">
        <v>0.33</v>
      </c>
      <c r="F25" s="291">
        <v>0.41</v>
      </c>
      <c r="G25" s="291">
        <v>0.25</v>
      </c>
      <c r="H25" s="291">
        <v>0.37</v>
      </c>
      <c r="I25" s="291">
        <v>0.4</v>
      </c>
      <c r="J25" s="291">
        <v>0.39</v>
      </c>
      <c r="K25" s="291">
        <v>0.4</v>
      </c>
      <c r="L25" s="291">
        <v>0.52</v>
      </c>
      <c r="M25" s="291">
        <v>0.51</v>
      </c>
      <c r="N25" s="291">
        <v>0.54</v>
      </c>
      <c r="O25" s="291">
        <v>0.55000000000000004</v>
      </c>
      <c r="P25" s="291">
        <v>0.57999999999999996</v>
      </c>
      <c r="Q25" s="291">
        <v>0.18</v>
      </c>
      <c r="R25" s="291">
        <v>0.2</v>
      </c>
      <c r="S25" s="291">
        <v>0.2</v>
      </c>
      <c r="T25" s="291">
        <v>0.22</v>
      </c>
      <c r="U25" s="291">
        <v>0.21</v>
      </c>
      <c r="V25" s="291">
        <v>0.25</v>
      </c>
      <c r="W25" s="291">
        <v>0.28000000000000003</v>
      </c>
      <c r="X25" s="291">
        <v>0.3</v>
      </c>
      <c r="Y25" s="291">
        <v>0.3</v>
      </c>
      <c r="Z25" s="291">
        <v>0.32</v>
      </c>
    </row>
    <row r="26" spans="1:26" s="102" customFormat="1" ht="18" customHeight="1" x14ac:dyDescent="0.45">
      <c r="A26" s="99" t="s">
        <v>104</v>
      </c>
      <c r="B26" s="291">
        <v>0</v>
      </c>
      <c r="C26" s="291">
        <v>0</v>
      </c>
      <c r="D26" s="291">
        <v>0</v>
      </c>
      <c r="E26" s="291">
        <v>0</v>
      </c>
      <c r="F26" s="291">
        <v>0</v>
      </c>
      <c r="G26" s="291">
        <v>0</v>
      </c>
      <c r="H26" s="291">
        <v>0</v>
      </c>
      <c r="I26" s="291">
        <v>0</v>
      </c>
      <c r="J26" s="291">
        <v>0</v>
      </c>
      <c r="K26" s="291">
        <v>0</v>
      </c>
      <c r="L26" s="291">
        <v>0</v>
      </c>
      <c r="M26" s="291">
        <v>0</v>
      </c>
      <c r="N26" s="291">
        <v>0</v>
      </c>
      <c r="O26" s="291">
        <v>0</v>
      </c>
      <c r="P26" s="291">
        <v>0</v>
      </c>
      <c r="Q26" s="291">
        <v>0</v>
      </c>
      <c r="R26" s="291">
        <v>0</v>
      </c>
      <c r="S26" s="291">
        <v>0</v>
      </c>
      <c r="T26" s="291">
        <v>0</v>
      </c>
      <c r="U26" s="291">
        <v>0</v>
      </c>
      <c r="V26" s="291">
        <v>0</v>
      </c>
      <c r="W26" s="291">
        <v>0</v>
      </c>
      <c r="X26" s="291">
        <v>0</v>
      </c>
      <c r="Y26" s="291">
        <v>0</v>
      </c>
      <c r="Z26" s="291">
        <v>0</v>
      </c>
    </row>
    <row r="27" spans="1:26" s="102" customFormat="1" ht="18" customHeight="1" x14ac:dyDescent="0.45">
      <c r="A27" s="99" t="s">
        <v>105</v>
      </c>
      <c r="B27" s="291">
        <v>0.03</v>
      </c>
      <c r="C27" s="291">
        <v>0.03</v>
      </c>
      <c r="D27" s="291">
        <v>0.05</v>
      </c>
      <c r="E27" s="291">
        <v>0.05</v>
      </c>
      <c r="F27" s="291">
        <v>0.08</v>
      </c>
      <c r="G27" s="291">
        <v>0.01</v>
      </c>
      <c r="H27" s="291">
        <v>0.01</v>
      </c>
      <c r="I27" s="291">
        <v>0</v>
      </c>
      <c r="J27" s="291">
        <v>0.01</v>
      </c>
      <c r="K27" s="291">
        <v>0</v>
      </c>
      <c r="L27" s="291">
        <v>0.01</v>
      </c>
      <c r="M27" s="291">
        <v>0.01</v>
      </c>
      <c r="N27" s="291">
        <v>0.01</v>
      </c>
      <c r="O27" s="291">
        <v>0.01</v>
      </c>
      <c r="P27" s="291">
        <v>0.01</v>
      </c>
      <c r="Q27" s="291">
        <v>0.09</v>
      </c>
      <c r="R27" s="291">
        <v>0.15</v>
      </c>
      <c r="S27" s="291">
        <v>0.11</v>
      </c>
      <c r="T27" s="291">
        <v>0.12</v>
      </c>
      <c r="U27" s="291">
        <v>0.13</v>
      </c>
      <c r="V27" s="291">
        <v>0.06</v>
      </c>
      <c r="W27" s="291">
        <v>0.1</v>
      </c>
      <c r="X27" s="291">
        <v>7.0000000000000007E-2</v>
      </c>
      <c r="Y27" s="291">
        <v>0.08</v>
      </c>
      <c r="Z27" s="291">
        <v>0.08</v>
      </c>
    </row>
    <row r="28" spans="1:26" s="102" customFormat="1" ht="18" customHeight="1" x14ac:dyDescent="0.45">
      <c r="A28" s="99" t="s">
        <v>3</v>
      </c>
      <c r="B28" s="291">
        <v>0</v>
      </c>
      <c r="C28" s="291">
        <v>0</v>
      </c>
      <c r="D28" s="291">
        <v>0</v>
      </c>
      <c r="E28" s="291">
        <v>0</v>
      </c>
      <c r="F28" s="291">
        <v>0</v>
      </c>
      <c r="G28" s="291">
        <v>0</v>
      </c>
      <c r="H28" s="291">
        <v>0</v>
      </c>
      <c r="I28" s="291">
        <v>0</v>
      </c>
      <c r="J28" s="291">
        <v>0</v>
      </c>
      <c r="K28" s="291">
        <v>0</v>
      </c>
      <c r="L28" s="291">
        <v>0.02</v>
      </c>
      <c r="M28" s="291">
        <v>0.03</v>
      </c>
      <c r="N28" s="291">
        <v>0.02</v>
      </c>
      <c r="O28" s="291">
        <v>0.02</v>
      </c>
      <c r="P28" s="291">
        <v>0.02</v>
      </c>
      <c r="Q28" s="291">
        <v>0.09</v>
      </c>
      <c r="R28" s="291">
        <v>7.0000000000000007E-2</v>
      </c>
      <c r="S28" s="291">
        <v>7.0000000000000007E-2</v>
      </c>
      <c r="T28" s="291">
        <v>0.06</v>
      </c>
      <c r="U28" s="291">
        <v>7.0000000000000007E-2</v>
      </c>
      <c r="V28" s="291">
        <v>0.06</v>
      </c>
      <c r="W28" s="291">
        <v>0.05</v>
      </c>
      <c r="X28" s="291">
        <v>0.05</v>
      </c>
      <c r="Y28" s="291">
        <v>0.04</v>
      </c>
      <c r="Z28" s="291">
        <v>0.04</v>
      </c>
    </row>
    <row r="29" spans="1:26" s="102" customFormat="1" ht="18" customHeight="1" x14ac:dyDescent="0.45">
      <c r="A29" s="101" t="s">
        <v>276</v>
      </c>
      <c r="B29" s="295">
        <v>1</v>
      </c>
      <c r="C29" s="295">
        <v>1</v>
      </c>
      <c r="D29" s="295">
        <v>1</v>
      </c>
      <c r="E29" s="295">
        <v>1</v>
      </c>
      <c r="F29" s="295">
        <v>1</v>
      </c>
      <c r="G29" s="295">
        <v>1</v>
      </c>
      <c r="H29" s="295">
        <v>1</v>
      </c>
      <c r="I29" s="295">
        <v>1</v>
      </c>
      <c r="J29" s="295">
        <v>1</v>
      </c>
      <c r="K29" s="295">
        <v>1</v>
      </c>
      <c r="L29" s="295">
        <v>1</v>
      </c>
      <c r="M29" s="295">
        <v>1</v>
      </c>
      <c r="N29" s="295">
        <v>1</v>
      </c>
      <c r="O29" s="295">
        <v>1</v>
      </c>
      <c r="P29" s="295">
        <v>1</v>
      </c>
      <c r="Q29" s="295">
        <v>1</v>
      </c>
      <c r="R29" s="295">
        <v>1</v>
      </c>
      <c r="S29" s="295">
        <v>1</v>
      </c>
      <c r="T29" s="295">
        <v>1</v>
      </c>
      <c r="U29" s="295">
        <v>1</v>
      </c>
      <c r="V29" s="295">
        <v>1</v>
      </c>
      <c r="W29" s="295">
        <v>1</v>
      </c>
      <c r="X29" s="295">
        <v>1</v>
      </c>
      <c r="Y29" s="295">
        <v>1</v>
      </c>
      <c r="Z29" s="295">
        <v>1</v>
      </c>
    </row>
    <row r="30" spans="1:26" s="102" customFormat="1" ht="6.75" customHeight="1" x14ac:dyDescent="0.45">
      <c r="A30" s="95"/>
      <c r="B30" s="95"/>
      <c r="C30" s="95"/>
      <c r="D30" s="161"/>
      <c r="E30" s="161"/>
      <c r="F30" s="95"/>
      <c r="G30" s="95"/>
      <c r="H30" s="95"/>
      <c r="I30" s="161"/>
      <c r="J30" s="161"/>
      <c r="K30" s="95"/>
      <c r="L30" s="95"/>
      <c r="M30" s="95"/>
      <c r="N30" s="161"/>
      <c r="O30" s="161"/>
      <c r="P30" s="95"/>
      <c r="Q30" s="95"/>
      <c r="R30" s="95"/>
      <c r="S30" s="161"/>
      <c r="T30" s="161"/>
      <c r="U30" s="95"/>
      <c r="V30" s="95"/>
      <c r="W30" s="95"/>
      <c r="X30" s="161"/>
      <c r="Y30" s="161"/>
      <c r="Z30" s="95"/>
    </row>
    <row r="31" spans="1:26" s="102" customFormat="1" ht="12.95" customHeight="1" x14ac:dyDescent="0.45">
      <c r="D31" s="218"/>
      <c r="E31" s="218"/>
      <c r="I31" s="218"/>
      <c r="J31" s="218"/>
      <c r="N31" s="218"/>
      <c r="O31" s="218"/>
      <c r="S31" s="218"/>
      <c r="T31" s="218"/>
      <c r="X31" s="218"/>
      <c r="Y31" s="218"/>
    </row>
    <row r="32" spans="1:26" s="102" customFormat="1" ht="12.95" customHeight="1" x14ac:dyDescent="0.45">
      <c r="D32" s="218"/>
      <c r="E32" s="218"/>
      <c r="I32" s="218"/>
      <c r="J32" s="218"/>
      <c r="N32" s="218"/>
      <c r="O32" s="218"/>
      <c r="S32" s="218"/>
      <c r="T32" s="218"/>
      <c r="X32" s="218"/>
      <c r="Y32" s="218"/>
    </row>
    <row r="33" spans="4:25" s="102" customFormat="1" ht="12.95" customHeight="1" x14ac:dyDescent="0.45">
      <c r="D33" s="218"/>
      <c r="E33" s="218"/>
      <c r="I33" s="218"/>
      <c r="J33" s="218"/>
      <c r="N33" s="218"/>
      <c r="O33" s="218"/>
      <c r="S33" s="218"/>
      <c r="T33" s="218"/>
      <c r="X33" s="218"/>
      <c r="Y33" s="218"/>
    </row>
    <row r="34" spans="4:25" s="102" customFormat="1" ht="12.95" customHeight="1" x14ac:dyDescent="0.45">
      <c r="D34" s="218"/>
      <c r="E34" s="218"/>
      <c r="I34" s="218"/>
      <c r="J34" s="218"/>
      <c r="N34" s="218"/>
      <c r="O34" s="218"/>
      <c r="S34" s="218"/>
      <c r="T34" s="218"/>
      <c r="X34" s="218"/>
      <c r="Y34" s="218"/>
    </row>
    <row r="35" spans="4:25" s="102" customFormat="1" ht="12.95" customHeight="1" x14ac:dyDescent="0.45">
      <c r="D35" s="218"/>
      <c r="E35" s="218"/>
      <c r="I35" s="218"/>
      <c r="J35" s="218"/>
      <c r="N35" s="218"/>
      <c r="O35" s="218"/>
      <c r="S35" s="218"/>
      <c r="T35" s="218"/>
      <c r="X35" s="218"/>
      <c r="Y35" s="218"/>
    </row>
    <row r="36" spans="4:25" s="102" customFormat="1" ht="12.95" customHeight="1" x14ac:dyDescent="0.45">
      <c r="D36" s="218"/>
      <c r="E36" s="218"/>
      <c r="I36" s="218"/>
      <c r="J36" s="218"/>
      <c r="N36" s="218"/>
      <c r="O36" s="218"/>
      <c r="S36" s="218"/>
      <c r="T36" s="218"/>
      <c r="X36" s="218"/>
      <c r="Y36" s="218"/>
    </row>
    <row r="37" spans="4:25" s="102" customFormat="1" ht="12.95" customHeight="1" x14ac:dyDescent="0.45">
      <c r="D37" s="218"/>
      <c r="E37" s="218"/>
      <c r="I37" s="218"/>
      <c r="J37" s="218"/>
      <c r="N37" s="218"/>
      <c r="O37" s="218"/>
      <c r="S37" s="218"/>
      <c r="T37" s="218"/>
      <c r="X37" s="218"/>
      <c r="Y37" s="218"/>
    </row>
  </sheetData>
  <mergeCells count="10">
    <mergeCell ref="B19:Z19"/>
    <mergeCell ref="B7:Z7"/>
    <mergeCell ref="A2:Z2"/>
    <mergeCell ref="A3:Z3"/>
    <mergeCell ref="A4:Z4"/>
    <mergeCell ref="B5:F5"/>
    <mergeCell ref="G5:K5"/>
    <mergeCell ref="L5:P5"/>
    <mergeCell ref="Q5:U5"/>
    <mergeCell ref="V5:Z5"/>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election sqref="A1:B1"/>
    </sheetView>
  </sheetViews>
  <sheetFormatPr defaultColWidth="8.73046875" defaultRowHeight="14.25" x14ac:dyDescent="0.45"/>
  <cols>
    <col min="1" max="1" width="10.73046875" style="632" customWidth="1"/>
    <col min="2" max="2" width="75" style="633" customWidth="1"/>
    <col min="3" max="16384" width="8.73046875" style="625"/>
  </cols>
  <sheetData>
    <row r="1" spans="1:2" ht="30" customHeight="1" x14ac:dyDescent="0.45">
      <c r="A1" s="707" t="s">
        <v>206</v>
      </c>
      <c r="B1" s="707"/>
    </row>
    <row r="2" spans="1:2" x14ac:dyDescent="0.45">
      <c r="A2" s="708" t="s">
        <v>207</v>
      </c>
      <c r="B2" s="708"/>
    </row>
    <row r="3" spans="1:2" x14ac:dyDescent="0.45">
      <c r="A3" s="708" t="s">
        <v>208</v>
      </c>
      <c r="B3" s="708"/>
    </row>
    <row r="4" spans="1:2" x14ac:dyDescent="0.45">
      <c r="A4" s="709"/>
      <c r="B4" s="709"/>
    </row>
    <row r="5" spans="1:2" ht="29.25" customHeight="1" x14ac:dyDescent="0.45">
      <c r="A5" s="708" t="s">
        <v>209</v>
      </c>
      <c r="B5" s="708"/>
    </row>
    <row r="6" spans="1:2" x14ac:dyDescent="0.45">
      <c r="A6" s="706" t="s">
        <v>210</v>
      </c>
      <c r="B6" s="706"/>
    </row>
    <row r="7" spans="1:2" ht="24" customHeight="1" x14ac:dyDescent="0.45">
      <c r="A7" s="711" t="s">
        <v>211</v>
      </c>
      <c r="B7" s="711"/>
    </row>
    <row r="8" spans="1:2" ht="48.75" customHeight="1" x14ac:dyDescent="0.45">
      <c r="A8" s="710" t="s">
        <v>212</v>
      </c>
      <c r="B8" s="710"/>
    </row>
    <row r="9" spans="1:2" ht="24" customHeight="1" x14ac:dyDescent="0.45">
      <c r="A9" s="711" t="s">
        <v>213</v>
      </c>
      <c r="B9" s="711"/>
    </row>
    <row r="10" spans="1:2" x14ac:dyDescent="0.45">
      <c r="A10" s="710" t="s">
        <v>214</v>
      </c>
      <c r="B10" s="710"/>
    </row>
    <row r="11" spans="1:2" ht="24" customHeight="1" x14ac:dyDescent="0.45">
      <c r="A11" s="711" t="s">
        <v>653</v>
      </c>
      <c r="B11" s="711"/>
    </row>
    <row r="12" spans="1:2" ht="48" customHeight="1" x14ac:dyDescent="0.45">
      <c r="A12" s="712" t="s">
        <v>655</v>
      </c>
      <c r="B12" s="712"/>
    </row>
    <row r="13" spans="1:2" ht="32.25" customHeight="1" x14ac:dyDescent="0.45">
      <c r="A13" s="712" t="s">
        <v>654</v>
      </c>
      <c r="B13" s="712"/>
    </row>
    <row r="14" spans="1:2" ht="24" customHeight="1" x14ac:dyDescent="0.45">
      <c r="A14" s="711" t="s">
        <v>215</v>
      </c>
      <c r="B14" s="711"/>
    </row>
    <row r="15" spans="1:2" ht="30" customHeight="1" x14ac:dyDescent="0.45">
      <c r="A15" s="710" t="s">
        <v>216</v>
      </c>
      <c r="B15" s="710"/>
    </row>
    <row r="16" spans="1:2" x14ac:dyDescent="0.45">
      <c r="A16" s="710" t="s">
        <v>740</v>
      </c>
      <c r="B16" s="710"/>
    </row>
    <row r="17" spans="1:2" ht="24" customHeight="1" x14ac:dyDescent="0.45">
      <c r="A17" s="711" t="s">
        <v>456</v>
      </c>
      <c r="B17" s="711"/>
    </row>
    <row r="18" spans="1:2" x14ac:dyDescent="0.45">
      <c r="A18" s="710" t="s">
        <v>457</v>
      </c>
      <c r="B18" s="710"/>
    </row>
    <row r="19" spans="1:2" ht="24" customHeight="1" x14ac:dyDescent="0.45">
      <c r="A19" s="711" t="s">
        <v>698</v>
      </c>
      <c r="B19" s="711"/>
    </row>
    <row r="20" spans="1:2" x14ac:dyDescent="0.45">
      <c r="A20" s="713" t="s">
        <v>741</v>
      </c>
      <c r="B20" s="713"/>
    </row>
    <row r="21" spans="1:2" ht="41.25" customHeight="1" x14ac:dyDescent="0.45">
      <c r="A21" s="713"/>
      <c r="B21" s="713"/>
    </row>
    <row r="22" spans="1:2" x14ac:dyDescent="0.45">
      <c r="A22" s="714" t="s">
        <v>742</v>
      </c>
      <c r="B22" s="714"/>
    </row>
    <row r="23" spans="1:2" ht="24" customHeight="1" x14ac:dyDescent="0.45">
      <c r="A23" s="711" t="s">
        <v>217</v>
      </c>
      <c r="B23" s="711"/>
    </row>
    <row r="24" spans="1:2" x14ac:dyDescent="0.45">
      <c r="A24" s="710" t="s">
        <v>218</v>
      </c>
      <c r="B24" s="710"/>
    </row>
    <row r="25" spans="1:2" ht="14.25" customHeight="1" x14ac:dyDescent="0.45">
      <c r="A25" s="626"/>
      <c r="B25" s="626"/>
    </row>
    <row r="26" spans="1:2" x14ac:dyDescent="0.45">
      <c r="A26" s="627" t="s">
        <v>219</v>
      </c>
      <c r="B26" s="598" t="s">
        <v>696</v>
      </c>
    </row>
    <row r="27" spans="1:2" ht="14.25" customHeight="1" x14ac:dyDescent="0.45">
      <c r="A27" s="628"/>
      <c r="B27" s="628"/>
    </row>
    <row r="28" spans="1:2" x14ac:dyDescent="0.45">
      <c r="A28" s="629" t="s">
        <v>220</v>
      </c>
      <c r="B28" s="628" t="s">
        <v>697</v>
      </c>
    </row>
    <row r="29" spans="1:2" x14ac:dyDescent="0.45">
      <c r="A29" s="628"/>
      <c r="B29" s="629" t="s">
        <v>1</v>
      </c>
    </row>
    <row r="30" spans="1:2" x14ac:dyDescent="0.45">
      <c r="A30" s="628"/>
      <c r="B30" s="630" t="s">
        <v>221</v>
      </c>
    </row>
    <row r="31" spans="1:2" x14ac:dyDescent="0.45">
      <c r="A31" s="628"/>
      <c r="B31" s="630" t="s">
        <v>222</v>
      </c>
    </row>
    <row r="32" spans="1:2" x14ac:dyDescent="0.45">
      <c r="A32" s="631"/>
      <c r="B32" s="628"/>
    </row>
  </sheetData>
  <mergeCells count="23">
    <mergeCell ref="A19:B19"/>
    <mergeCell ref="A20:B21"/>
    <mergeCell ref="A22:B22"/>
    <mergeCell ref="A23:B23"/>
    <mergeCell ref="A24:B24"/>
    <mergeCell ref="A18:B18"/>
    <mergeCell ref="A7:B7"/>
    <mergeCell ref="A8:B8"/>
    <mergeCell ref="A9:B9"/>
    <mergeCell ref="A10:B10"/>
    <mergeCell ref="A11:B11"/>
    <mergeCell ref="A12:B12"/>
    <mergeCell ref="A13:B13"/>
    <mergeCell ref="A14:B14"/>
    <mergeCell ref="A15:B15"/>
    <mergeCell ref="A16:B16"/>
    <mergeCell ref="A17:B17"/>
    <mergeCell ref="A6:B6"/>
    <mergeCell ref="A1:B1"/>
    <mergeCell ref="A2:B2"/>
    <mergeCell ref="A3:B3"/>
    <mergeCell ref="A4:B4"/>
    <mergeCell ref="A5:B5"/>
  </mergeCells>
  <hyperlinks>
    <hyperlink ref="A6:B6" r:id="rId1" display="http://www.creativecommons.org/licenses/by/3.0/au/"/>
    <hyperlink ref="B26" r:id="rId2"/>
    <hyperlink ref="A22:B22" r:id="rId3" display="https://www.apra.gov.au/publications/annual-superannuation-bulletin"/>
  </hyperlinks>
  <pageMargins left="0.70866141732283472" right="0.70866141732283472" top="0.74803149606299213" bottom="0.74803149606299213" header="0.31496062992125984" footer="0.31496062992125984"/>
  <pageSetup paperSize="9" orientation="portrait" r:id="rId4"/>
  <headerFooter>
    <oddHeader>&amp;C&amp;B&amp;"Arial"&amp;12&amp;Kff0000​‌For Official Use Only‌​</oddHeader>
  </headerFooter>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H46"/>
  <sheetViews>
    <sheetView showGridLines="0" workbookViewId="0"/>
  </sheetViews>
  <sheetFormatPr defaultColWidth="18.73046875" defaultRowHeight="12.95" customHeight="1" x14ac:dyDescent="0.35"/>
  <cols>
    <col min="1" max="1" width="60.73046875" style="8" customWidth="1"/>
    <col min="2" max="4" width="24" style="8" customWidth="1"/>
    <col min="5" max="16384" width="18.73046875" style="8"/>
  </cols>
  <sheetData>
    <row r="1" spans="1:8" ht="15.75" customHeight="1" x14ac:dyDescent="0.35">
      <c r="A1" s="39"/>
      <c r="B1" s="25"/>
      <c r="C1" s="25"/>
      <c r="D1" s="25"/>
    </row>
    <row r="2" spans="1:8" ht="19.5" customHeight="1" x14ac:dyDescent="0.35">
      <c r="A2" s="715" t="s">
        <v>197</v>
      </c>
      <c r="B2" s="715"/>
      <c r="C2" s="715"/>
      <c r="D2" s="715"/>
    </row>
    <row r="3" spans="1:8" ht="15.75" customHeight="1" x14ac:dyDescent="0.35">
      <c r="A3" s="757" t="s">
        <v>33</v>
      </c>
      <c r="B3" s="757"/>
      <c r="C3" s="757"/>
      <c r="D3" s="757"/>
    </row>
    <row r="4" spans="1:8" s="9" customFormat="1" ht="15.75" customHeight="1" x14ac:dyDescent="0.35">
      <c r="A4" s="758" t="s">
        <v>691</v>
      </c>
      <c r="B4" s="758"/>
      <c r="C4" s="758"/>
      <c r="D4" s="758"/>
    </row>
    <row r="5" spans="1:8" ht="30" customHeight="1" x14ac:dyDescent="0.45">
      <c r="A5" s="102"/>
      <c r="B5" s="765" t="s">
        <v>97</v>
      </c>
      <c r="C5" s="765"/>
      <c r="D5" s="765"/>
      <c r="G5" s="22"/>
    </row>
    <row r="6" spans="1:8" ht="54" customHeight="1" x14ac:dyDescent="0.45">
      <c r="A6" s="103"/>
      <c r="B6" s="233" t="s">
        <v>350</v>
      </c>
      <c r="C6" s="233" t="s">
        <v>351</v>
      </c>
      <c r="D6" s="233" t="s">
        <v>18</v>
      </c>
      <c r="G6" s="22"/>
    </row>
    <row r="7" spans="1:8" ht="30" customHeight="1" x14ac:dyDescent="0.45">
      <c r="A7" s="103"/>
      <c r="B7" s="766" t="s">
        <v>75</v>
      </c>
      <c r="C7" s="766"/>
      <c r="D7" s="766"/>
    </row>
    <row r="8" spans="1:8" ht="30.75" customHeight="1" x14ac:dyDescent="0.45">
      <c r="A8" s="116" t="s">
        <v>293</v>
      </c>
      <c r="B8" s="178">
        <v>15</v>
      </c>
      <c r="C8" s="178">
        <v>9</v>
      </c>
      <c r="D8" s="178">
        <v>23</v>
      </c>
      <c r="F8" s="34"/>
      <c r="G8" s="34"/>
      <c r="H8" s="34"/>
    </row>
    <row r="9" spans="1:8" ht="16.5" customHeight="1" x14ac:dyDescent="0.45">
      <c r="A9" s="104" t="s">
        <v>110</v>
      </c>
      <c r="B9" s="178">
        <v>1021</v>
      </c>
      <c r="C9" s="178">
        <v>1764</v>
      </c>
      <c r="D9" s="178">
        <v>2785</v>
      </c>
      <c r="F9" s="34"/>
      <c r="G9" s="34"/>
      <c r="H9" s="34"/>
    </row>
    <row r="10" spans="1:8" ht="16.5" customHeight="1" x14ac:dyDescent="0.45">
      <c r="A10" s="104" t="s">
        <v>111</v>
      </c>
      <c r="B10" s="178" t="s">
        <v>761</v>
      </c>
      <c r="C10" s="178" t="s">
        <v>761</v>
      </c>
      <c r="D10" s="178">
        <v>64</v>
      </c>
      <c r="F10" s="34"/>
      <c r="G10" s="34"/>
      <c r="H10" s="34"/>
    </row>
    <row r="11" spans="1:8" ht="16.5" customHeight="1" x14ac:dyDescent="0.45">
      <c r="A11" s="104" t="s">
        <v>112</v>
      </c>
      <c r="B11" s="178" t="s">
        <v>761</v>
      </c>
      <c r="C11" s="178" t="s">
        <v>761</v>
      </c>
      <c r="D11" s="178">
        <v>160</v>
      </c>
      <c r="F11" s="34"/>
      <c r="G11" s="34"/>
      <c r="H11" s="34"/>
    </row>
    <row r="12" spans="1:8" ht="16.5" customHeight="1" x14ac:dyDescent="0.45">
      <c r="A12" s="104" t="s">
        <v>113</v>
      </c>
      <c r="B12" s="178">
        <v>0</v>
      </c>
      <c r="C12" s="178" t="s">
        <v>761</v>
      </c>
      <c r="D12" s="178" t="s">
        <v>761</v>
      </c>
      <c r="F12" s="34"/>
      <c r="G12" s="34"/>
      <c r="H12" s="34"/>
    </row>
    <row r="13" spans="1:8" ht="16.5" customHeight="1" x14ac:dyDescent="0.45">
      <c r="A13" s="104" t="s">
        <v>114</v>
      </c>
      <c r="B13" s="178" t="s">
        <v>761</v>
      </c>
      <c r="C13" s="178" t="s">
        <v>761</v>
      </c>
      <c r="D13" s="178">
        <v>478</v>
      </c>
      <c r="F13" s="34"/>
      <c r="G13" s="34"/>
      <c r="H13" s="34"/>
    </row>
    <row r="14" spans="1:8" ht="16.5" customHeight="1" x14ac:dyDescent="0.45">
      <c r="A14" s="104" t="s">
        <v>115</v>
      </c>
      <c r="B14" s="178" t="s">
        <v>761</v>
      </c>
      <c r="C14" s="178" t="s">
        <v>761</v>
      </c>
      <c r="D14" s="178">
        <v>14</v>
      </c>
      <c r="F14" s="34"/>
      <c r="G14" s="34"/>
      <c r="H14" s="34"/>
    </row>
    <row r="15" spans="1:8" ht="16.5" customHeight="1" x14ac:dyDescent="0.45">
      <c r="A15" s="104" t="s">
        <v>116</v>
      </c>
      <c r="B15" s="178">
        <v>0</v>
      </c>
      <c r="C15" s="178">
        <v>7</v>
      </c>
      <c r="D15" s="178">
        <v>7</v>
      </c>
      <c r="F15" s="34"/>
      <c r="G15" s="34"/>
      <c r="H15" s="34"/>
    </row>
    <row r="16" spans="1:8" ht="16.5" customHeight="1" x14ac:dyDescent="0.45">
      <c r="A16" s="104" t="s">
        <v>117</v>
      </c>
      <c r="B16" s="178" t="s">
        <v>761</v>
      </c>
      <c r="C16" s="178" t="s">
        <v>761</v>
      </c>
      <c r="D16" s="178">
        <v>11</v>
      </c>
      <c r="F16" s="34"/>
      <c r="G16" s="34"/>
      <c r="H16" s="34"/>
    </row>
    <row r="17" spans="1:8" ht="16.5" customHeight="1" x14ac:dyDescent="0.45">
      <c r="A17" s="104" t="s">
        <v>118</v>
      </c>
      <c r="B17" s="178" t="s">
        <v>761</v>
      </c>
      <c r="C17" s="178" t="s">
        <v>761</v>
      </c>
      <c r="D17" s="178">
        <v>2466</v>
      </c>
      <c r="F17" s="34"/>
      <c r="G17" s="34"/>
      <c r="H17" s="34"/>
    </row>
    <row r="18" spans="1:8" ht="16.5" customHeight="1" x14ac:dyDescent="0.45">
      <c r="A18" s="104" t="s">
        <v>119</v>
      </c>
      <c r="B18" s="178">
        <v>34</v>
      </c>
      <c r="C18" s="178">
        <v>51</v>
      </c>
      <c r="D18" s="178">
        <v>85</v>
      </c>
      <c r="F18" s="34"/>
      <c r="G18" s="34"/>
      <c r="H18" s="34"/>
    </row>
    <row r="19" spans="1:8" ht="16.5" customHeight="1" x14ac:dyDescent="0.45">
      <c r="A19" s="104" t="s">
        <v>120</v>
      </c>
      <c r="B19" s="178">
        <v>5</v>
      </c>
      <c r="C19" s="178">
        <v>19</v>
      </c>
      <c r="D19" s="178">
        <v>23</v>
      </c>
      <c r="F19" s="34"/>
      <c r="G19" s="34"/>
      <c r="H19" s="34"/>
    </row>
    <row r="20" spans="1:8" ht="16.5" customHeight="1" x14ac:dyDescent="0.45">
      <c r="A20" s="104" t="s">
        <v>121</v>
      </c>
      <c r="B20" s="178" t="s">
        <v>761</v>
      </c>
      <c r="C20" s="178" t="s">
        <v>761</v>
      </c>
      <c r="D20" s="178" t="s">
        <v>761</v>
      </c>
      <c r="F20" s="34"/>
      <c r="G20" s="34"/>
      <c r="H20" s="34"/>
    </row>
    <row r="21" spans="1:8" ht="16.5" customHeight="1" x14ac:dyDescent="0.45">
      <c r="A21" s="104" t="s">
        <v>122</v>
      </c>
      <c r="B21" s="178" t="s">
        <v>761</v>
      </c>
      <c r="C21" s="178" t="s">
        <v>761</v>
      </c>
      <c r="D21" s="178">
        <v>78</v>
      </c>
      <c r="F21" s="34"/>
      <c r="G21" s="34"/>
      <c r="H21" s="34"/>
    </row>
    <row r="22" spans="1:8" ht="16.5" customHeight="1" x14ac:dyDescent="0.45">
      <c r="A22" s="104" t="s">
        <v>123</v>
      </c>
      <c r="B22" s="178" t="s">
        <v>761</v>
      </c>
      <c r="C22" s="178" t="s">
        <v>761</v>
      </c>
      <c r="D22" s="178">
        <v>16</v>
      </c>
      <c r="F22" s="34"/>
      <c r="G22" s="34"/>
      <c r="H22" s="34"/>
    </row>
    <row r="23" spans="1:8" ht="16.5" customHeight="1" x14ac:dyDescent="0.45">
      <c r="A23" s="104" t="s">
        <v>124</v>
      </c>
      <c r="B23" s="178">
        <v>0</v>
      </c>
      <c r="C23" s="178">
        <v>20</v>
      </c>
      <c r="D23" s="178">
        <v>20</v>
      </c>
      <c r="F23" s="34"/>
      <c r="G23" s="34"/>
      <c r="H23" s="34"/>
    </row>
    <row r="24" spans="1:8" ht="16.5" customHeight="1" x14ac:dyDescent="0.45">
      <c r="A24" s="104" t="s">
        <v>3</v>
      </c>
      <c r="B24" s="178">
        <v>746</v>
      </c>
      <c r="C24" s="178">
        <v>292</v>
      </c>
      <c r="D24" s="178">
        <v>1038</v>
      </c>
      <c r="F24" s="34"/>
      <c r="G24" s="34"/>
      <c r="H24" s="34"/>
    </row>
    <row r="25" spans="1:8" ht="30.75" customHeight="1" x14ac:dyDescent="0.35">
      <c r="A25" s="211" t="s">
        <v>524</v>
      </c>
      <c r="B25" s="212">
        <v>2074</v>
      </c>
      <c r="C25" s="212">
        <v>5403</v>
      </c>
      <c r="D25" s="212">
        <v>7476</v>
      </c>
      <c r="F25" s="34"/>
      <c r="G25" s="34"/>
      <c r="H25" s="34"/>
    </row>
    <row r="26" spans="1:8" ht="30" customHeight="1" x14ac:dyDescent="0.45">
      <c r="A26" s="102"/>
      <c r="B26" s="765" t="s">
        <v>443</v>
      </c>
      <c r="C26" s="765"/>
      <c r="D26" s="765"/>
    </row>
    <row r="27" spans="1:8" ht="30" customHeight="1" x14ac:dyDescent="0.45">
      <c r="A27" s="116" t="s">
        <v>293</v>
      </c>
      <c r="B27" s="179">
        <v>0</v>
      </c>
      <c r="C27" s="179">
        <v>0</v>
      </c>
      <c r="D27" s="179">
        <v>0</v>
      </c>
    </row>
    <row r="28" spans="1:8" ht="16.5" customHeight="1" x14ac:dyDescent="0.45">
      <c r="A28" s="104" t="s">
        <v>110</v>
      </c>
      <c r="B28" s="179">
        <v>0.14000000000000001</v>
      </c>
      <c r="C28" s="179">
        <v>0.24</v>
      </c>
      <c r="D28" s="179">
        <v>0.37</v>
      </c>
    </row>
    <row r="29" spans="1:8" ht="16.5" customHeight="1" x14ac:dyDescent="0.45">
      <c r="A29" s="104" t="s">
        <v>111</v>
      </c>
      <c r="B29" s="327" t="s">
        <v>761</v>
      </c>
      <c r="C29" s="327" t="s">
        <v>761</v>
      </c>
      <c r="D29" s="179">
        <v>0.01</v>
      </c>
    </row>
    <row r="30" spans="1:8" ht="16.5" customHeight="1" x14ac:dyDescent="0.45">
      <c r="A30" s="104" t="s">
        <v>112</v>
      </c>
      <c r="B30" s="327" t="s">
        <v>761</v>
      </c>
      <c r="C30" s="327" t="s">
        <v>761</v>
      </c>
      <c r="D30" s="179">
        <v>0.02</v>
      </c>
    </row>
    <row r="31" spans="1:8" ht="16.5" customHeight="1" x14ac:dyDescent="0.45">
      <c r="A31" s="104" t="s">
        <v>113</v>
      </c>
      <c r="B31" s="179">
        <v>0</v>
      </c>
      <c r="C31" s="179" t="s">
        <v>761</v>
      </c>
      <c r="D31" s="179">
        <v>0</v>
      </c>
    </row>
    <row r="32" spans="1:8" ht="16.5" customHeight="1" x14ac:dyDescent="0.45">
      <c r="A32" s="104" t="s">
        <v>114</v>
      </c>
      <c r="B32" s="327" t="s">
        <v>761</v>
      </c>
      <c r="C32" s="327" t="s">
        <v>761</v>
      </c>
      <c r="D32" s="179">
        <v>0.06</v>
      </c>
    </row>
    <row r="33" spans="1:4" ht="16.5" customHeight="1" x14ac:dyDescent="0.45">
      <c r="A33" s="104" t="s">
        <v>115</v>
      </c>
      <c r="B33" s="327" t="s">
        <v>761</v>
      </c>
      <c r="C33" s="327" t="s">
        <v>761</v>
      </c>
      <c r="D33" s="179">
        <v>0</v>
      </c>
    </row>
    <row r="34" spans="1:4" ht="16.5" customHeight="1" x14ac:dyDescent="0.45">
      <c r="A34" s="104" t="s">
        <v>116</v>
      </c>
      <c r="B34" s="179">
        <v>0</v>
      </c>
      <c r="C34" s="179">
        <v>0</v>
      </c>
      <c r="D34" s="179">
        <v>0</v>
      </c>
    </row>
    <row r="35" spans="1:4" ht="16.5" customHeight="1" x14ac:dyDescent="0.45">
      <c r="A35" s="104" t="s">
        <v>117</v>
      </c>
      <c r="B35" s="327" t="s">
        <v>761</v>
      </c>
      <c r="C35" s="327" t="s">
        <v>761</v>
      </c>
      <c r="D35" s="179">
        <v>0</v>
      </c>
    </row>
    <row r="36" spans="1:4" ht="16.5" customHeight="1" x14ac:dyDescent="0.45">
      <c r="A36" s="104" t="s">
        <v>118</v>
      </c>
      <c r="B36" s="327" t="s">
        <v>761</v>
      </c>
      <c r="C36" s="327" t="s">
        <v>761</v>
      </c>
      <c r="D36" s="179">
        <v>0.33</v>
      </c>
    </row>
    <row r="37" spans="1:4" ht="16.5" customHeight="1" x14ac:dyDescent="0.45">
      <c r="A37" s="104" t="s">
        <v>119</v>
      </c>
      <c r="B37" s="179">
        <v>0</v>
      </c>
      <c r="C37" s="179">
        <v>0.01</v>
      </c>
      <c r="D37" s="179">
        <v>0.01</v>
      </c>
    </row>
    <row r="38" spans="1:4" ht="16.5" customHeight="1" x14ac:dyDescent="0.45">
      <c r="A38" s="104" t="s">
        <v>120</v>
      </c>
      <c r="B38" s="179">
        <v>0</v>
      </c>
      <c r="C38" s="179">
        <v>0</v>
      </c>
      <c r="D38" s="179">
        <v>0</v>
      </c>
    </row>
    <row r="39" spans="1:4" ht="16.5" customHeight="1" x14ac:dyDescent="0.45">
      <c r="A39" s="104" t="s">
        <v>121</v>
      </c>
      <c r="B39" s="327" t="s">
        <v>761</v>
      </c>
      <c r="C39" s="327" t="s">
        <v>761</v>
      </c>
      <c r="D39" s="179" t="s">
        <v>761</v>
      </c>
    </row>
    <row r="40" spans="1:4" ht="16.5" customHeight="1" x14ac:dyDescent="0.45">
      <c r="A40" s="104" t="s">
        <v>122</v>
      </c>
      <c r="B40" s="327" t="s">
        <v>761</v>
      </c>
      <c r="C40" s="327" t="s">
        <v>761</v>
      </c>
      <c r="D40" s="179">
        <v>0.01</v>
      </c>
    </row>
    <row r="41" spans="1:4" ht="16.5" customHeight="1" x14ac:dyDescent="0.45">
      <c r="A41" s="104" t="s">
        <v>123</v>
      </c>
      <c r="B41" s="327" t="s">
        <v>761</v>
      </c>
      <c r="C41" s="327" t="s">
        <v>761</v>
      </c>
      <c r="D41" s="179">
        <v>0</v>
      </c>
    </row>
    <row r="42" spans="1:4" ht="16.5" customHeight="1" x14ac:dyDescent="0.45">
      <c r="A42" s="104" t="s">
        <v>124</v>
      </c>
      <c r="B42" s="179">
        <v>0</v>
      </c>
      <c r="C42" s="179">
        <v>0</v>
      </c>
      <c r="D42" s="179">
        <v>0</v>
      </c>
    </row>
    <row r="43" spans="1:4" ht="16.5" customHeight="1" x14ac:dyDescent="0.45">
      <c r="A43" s="104" t="s">
        <v>3</v>
      </c>
      <c r="B43" s="179">
        <v>0.1</v>
      </c>
      <c r="C43" s="179">
        <v>0.04</v>
      </c>
      <c r="D43" s="179">
        <v>0.14000000000000001</v>
      </c>
    </row>
    <row r="44" spans="1:4" ht="16.5" customHeight="1" x14ac:dyDescent="0.35">
      <c r="A44" s="211" t="s">
        <v>524</v>
      </c>
      <c r="B44" s="213">
        <v>0.28000000000000003</v>
      </c>
      <c r="C44" s="213">
        <v>0.72</v>
      </c>
      <c r="D44" s="213">
        <v>1</v>
      </c>
    </row>
    <row r="45" spans="1:4" ht="6.75" customHeight="1" x14ac:dyDescent="0.45">
      <c r="A45" s="95"/>
      <c r="B45" s="95"/>
      <c r="C45" s="95"/>
      <c r="D45" s="95"/>
    </row>
    <row r="46" spans="1:4" ht="12.95" customHeight="1" x14ac:dyDescent="0.45">
      <c r="A46" s="102"/>
      <c r="B46" s="102"/>
      <c r="C46" s="102"/>
      <c r="D46" s="102"/>
    </row>
  </sheetData>
  <mergeCells count="6">
    <mergeCell ref="B26:D26"/>
    <mergeCell ref="A2:D2"/>
    <mergeCell ref="A3:D3"/>
    <mergeCell ref="A4:D4"/>
    <mergeCell ref="B5:D5"/>
    <mergeCell ref="B7:D7"/>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fitToPage="1"/>
  </sheetPr>
  <dimension ref="A1:F44"/>
  <sheetViews>
    <sheetView showGridLines="0" workbookViewId="0"/>
  </sheetViews>
  <sheetFormatPr defaultColWidth="18.73046875" defaultRowHeight="12.95" customHeight="1" x14ac:dyDescent="0.35"/>
  <cols>
    <col min="1" max="1" width="60.73046875" style="8" customWidth="1"/>
    <col min="2" max="3" width="25.73046875" style="8" customWidth="1"/>
    <col min="4" max="5" width="25.73046875" style="40" customWidth="1"/>
    <col min="6" max="6" width="25.73046875" style="8" customWidth="1"/>
    <col min="7" max="16384" width="18.73046875" style="8"/>
  </cols>
  <sheetData>
    <row r="1" spans="1:6" ht="15.75" customHeight="1" x14ac:dyDescent="0.35">
      <c r="A1" s="258"/>
      <c r="B1" s="24"/>
      <c r="C1" s="24"/>
      <c r="D1" s="24"/>
      <c r="E1" s="24"/>
      <c r="F1" s="24"/>
    </row>
    <row r="2" spans="1:6" ht="19.5" customHeight="1" x14ac:dyDescent="0.35">
      <c r="A2" s="715" t="s">
        <v>376</v>
      </c>
      <c r="B2" s="715"/>
      <c r="C2" s="715"/>
      <c r="D2" s="715"/>
      <c r="E2" s="715"/>
      <c r="F2" s="715"/>
    </row>
    <row r="3" spans="1:6" s="102" customFormat="1" ht="15.75" customHeight="1" x14ac:dyDescent="0.45">
      <c r="A3" s="757" t="s">
        <v>33</v>
      </c>
      <c r="B3" s="757"/>
      <c r="C3" s="757"/>
      <c r="D3" s="757"/>
      <c r="E3" s="757"/>
      <c r="F3" s="757"/>
    </row>
    <row r="4" spans="1:6" s="91" customFormat="1" ht="15.75" customHeight="1" x14ac:dyDescent="0.45">
      <c r="A4" s="758"/>
      <c r="B4" s="758"/>
      <c r="C4" s="758"/>
      <c r="D4" s="758"/>
      <c r="E4" s="758"/>
      <c r="F4" s="758"/>
    </row>
    <row r="5" spans="1:6" s="102" customFormat="1" ht="36" customHeight="1" x14ac:dyDescent="0.45">
      <c r="A5" s="113"/>
      <c r="B5" s="264" t="s">
        <v>358</v>
      </c>
      <c r="C5" s="451" t="s">
        <v>359</v>
      </c>
      <c r="D5" s="555" t="s">
        <v>577</v>
      </c>
      <c r="E5" s="567" t="s">
        <v>688</v>
      </c>
      <c r="F5" s="567" t="s">
        <v>689</v>
      </c>
    </row>
    <row r="6" spans="1:6" s="102" customFormat="1" ht="16.5" customHeight="1" x14ac:dyDescent="0.45">
      <c r="A6" s="85" t="s">
        <v>18</v>
      </c>
      <c r="B6" s="55"/>
      <c r="C6" s="452"/>
      <c r="D6" s="557"/>
      <c r="E6" s="569"/>
      <c r="F6" s="55"/>
    </row>
    <row r="7" spans="1:6" s="102" customFormat="1" ht="16.5" customHeight="1" x14ac:dyDescent="0.45">
      <c r="A7" s="99" t="s">
        <v>243</v>
      </c>
      <c r="B7" s="178">
        <v>5898</v>
      </c>
      <c r="C7" s="178">
        <v>6264</v>
      </c>
      <c r="D7" s="327">
        <v>6439</v>
      </c>
      <c r="E7" s="327">
        <v>6578</v>
      </c>
      <c r="F7" s="178">
        <v>6832</v>
      </c>
    </row>
    <row r="8" spans="1:6" s="102" customFormat="1" ht="16.5" customHeight="1" x14ac:dyDescent="0.45">
      <c r="A8" s="99" t="s">
        <v>244</v>
      </c>
      <c r="B8" s="178">
        <v>2583</v>
      </c>
      <c r="C8" s="178">
        <v>2776</v>
      </c>
      <c r="D8" s="327">
        <v>3119</v>
      </c>
      <c r="E8" s="327">
        <v>3669</v>
      </c>
      <c r="F8" s="178">
        <v>4304</v>
      </c>
    </row>
    <row r="9" spans="1:6" s="102" customFormat="1" ht="16.5" customHeight="1" x14ac:dyDescent="0.45">
      <c r="A9" s="99" t="s">
        <v>245</v>
      </c>
      <c r="B9" s="178">
        <v>8482</v>
      </c>
      <c r="C9" s="178">
        <v>9040</v>
      </c>
      <c r="D9" s="327">
        <v>9558</v>
      </c>
      <c r="E9" s="327">
        <v>10247</v>
      </c>
      <c r="F9" s="178">
        <v>11136</v>
      </c>
    </row>
    <row r="10" spans="1:6" s="102" customFormat="1" ht="16.5" customHeight="1" x14ac:dyDescent="0.45">
      <c r="A10" s="99" t="s">
        <v>242</v>
      </c>
      <c r="B10" s="178">
        <v>1052988</v>
      </c>
      <c r="C10" s="178">
        <v>1200660</v>
      </c>
      <c r="D10" s="327">
        <v>1329642</v>
      </c>
      <c r="E10" s="327">
        <v>1391062</v>
      </c>
      <c r="F10" s="178">
        <v>1723560</v>
      </c>
    </row>
    <row r="11" spans="1:6" s="102" customFormat="1" ht="16.5" customHeight="1" x14ac:dyDescent="0.45">
      <c r="A11" s="286" t="s">
        <v>95</v>
      </c>
      <c r="B11" s="303">
        <v>6.0000000000000001E-3</v>
      </c>
      <c r="C11" s="303">
        <v>5.0000000000000001E-3</v>
      </c>
      <c r="D11" s="303">
        <v>5.0000000000000001E-3</v>
      </c>
      <c r="E11" s="303">
        <v>5.0000000000000001E-3</v>
      </c>
      <c r="F11" s="303">
        <v>4.0000000000000001E-3</v>
      </c>
    </row>
    <row r="12" spans="1:6" s="102" customFormat="1" ht="16.5" customHeight="1" x14ac:dyDescent="0.45">
      <c r="A12" s="286" t="s">
        <v>96</v>
      </c>
      <c r="B12" s="303">
        <v>2E-3</v>
      </c>
      <c r="C12" s="303">
        <v>2E-3</v>
      </c>
      <c r="D12" s="303">
        <v>2E-3</v>
      </c>
      <c r="E12" s="303">
        <v>3.0000000000000001E-3</v>
      </c>
      <c r="F12" s="303">
        <v>3.0000000000000001E-3</v>
      </c>
    </row>
    <row r="13" spans="1:6" s="102" customFormat="1" ht="30" customHeight="1" x14ac:dyDescent="0.45">
      <c r="A13" s="85" t="s">
        <v>366</v>
      </c>
      <c r="B13" s="100"/>
      <c r="C13" s="100"/>
      <c r="D13" s="100"/>
      <c r="E13" s="100"/>
      <c r="F13" s="100"/>
    </row>
    <row r="14" spans="1:6" s="102" customFormat="1" ht="15.75" customHeight="1" x14ac:dyDescent="0.45">
      <c r="A14" s="99" t="s">
        <v>243</v>
      </c>
      <c r="B14" s="178">
        <v>135</v>
      </c>
      <c r="C14" s="178">
        <v>128</v>
      </c>
      <c r="D14" s="327">
        <v>129</v>
      </c>
      <c r="E14" s="327">
        <v>132</v>
      </c>
      <c r="F14" s="178">
        <v>133</v>
      </c>
    </row>
    <row r="15" spans="1:6" s="102" customFormat="1" ht="16.5" customHeight="1" x14ac:dyDescent="0.45">
      <c r="A15" s="99" t="s">
        <v>244</v>
      </c>
      <c r="B15" s="178">
        <v>207</v>
      </c>
      <c r="C15" s="178">
        <v>202</v>
      </c>
      <c r="D15" s="327">
        <v>190</v>
      </c>
      <c r="E15" s="327">
        <v>203</v>
      </c>
      <c r="F15" s="178">
        <v>201</v>
      </c>
    </row>
    <row r="16" spans="1:6" s="102" customFormat="1" ht="16.5" customHeight="1" x14ac:dyDescent="0.45">
      <c r="A16" s="99" t="s">
        <v>245</v>
      </c>
      <c r="B16" s="178">
        <v>343</v>
      </c>
      <c r="C16" s="178">
        <v>331</v>
      </c>
      <c r="D16" s="327">
        <v>319</v>
      </c>
      <c r="E16" s="327">
        <v>335</v>
      </c>
      <c r="F16" s="178">
        <v>333</v>
      </c>
    </row>
    <row r="17" spans="1:6" s="102" customFormat="1" ht="16.5" customHeight="1" x14ac:dyDescent="0.45">
      <c r="A17" s="99" t="s">
        <v>242</v>
      </c>
      <c r="B17" s="178">
        <v>48600</v>
      </c>
      <c r="C17" s="178">
        <v>49066</v>
      </c>
      <c r="D17" s="327">
        <v>51860</v>
      </c>
      <c r="E17" s="327">
        <v>52534</v>
      </c>
      <c r="F17" s="178">
        <v>53448</v>
      </c>
    </row>
    <row r="18" spans="1:6" s="102" customFormat="1" ht="16.5" customHeight="1" x14ac:dyDescent="0.45">
      <c r="A18" s="286" t="s">
        <v>95</v>
      </c>
      <c r="B18" s="303">
        <v>3.0000000000000001E-3</v>
      </c>
      <c r="C18" s="303">
        <v>3.0000000000000001E-3</v>
      </c>
      <c r="D18" s="303">
        <v>2E-3</v>
      </c>
      <c r="E18" s="303">
        <v>3.0000000000000001E-3</v>
      </c>
      <c r="F18" s="303">
        <v>2E-3</v>
      </c>
    </row>
    <row r="19" spans="1:6" s="102" customFormat="1" ht="16.5" customHeight="1" x14ac:dyDescent="0.45">
      <c r="A19" s="286" t="s">
        <v>96</v>
      </c>
      <c r="B19" s="303">
        <v>4.0000000000000001E-3</v>
      </c>
      <c r="C19" s="303">
        <v>4.0000000000000001E-3</v>
      </c>
      <c r="D19" s="303">
        <v>4.0000000000000001E-3</v>
      </c>
      <c r="E19" s="303">
        <v>4.0000000000000001E-3</v>
      </c>
      <c r="F19" s="303">
        <v>4.0000000000000001E-3</v>
      </c>
    </row>
    <row r="20" spans="1:6" s="102" customFormat="1" ht="30" customHeight="1" x14ac:dyDescent="0.45">
      <c r="A20" s="85" t="s">
        <v>367</v>
      </c>
      <c r="B20" s="100"/>
      <c r="C20" s="100"/>
      <c r="D20" s="100"/>
      <c r="E20" s="100"/>
      <c r="F20" s="100"/>
    </row>
    <row r="21" spans="1:6" s="102" customFormat="1" ht="16.5" customHeight="1" x14ac:dyDescent="0.45">
      <c r="A21" s="99" t="s">
        <v>243</v>
      </c>
      <c r="B21" s="178">
        <v>1377</v>
      </c>
      <c r="C21" s="178">
        <v>1400</v>
      </c>
      <c r="D21" s="327">
        <v>1486</v>
      </c>
      <c r="E21" s="327">
        <v>1597</v>
      </c>
      <c r="F21" s="178">
        <v>1738</v>
      </c>
    </row>
    <row r="22" spans="1:6" s="102" customFormat="1" ht="16.5" customHeight="1" x14ac:dyDescent="0.45">
      <c r="A22" s="99" t="s">
        <v>244</v>
      </c>
      <c r="B22" s="178">
        <v>1231</v>
      </c>
      <c r="C22" s="178">
        <v>1353</v>
      </c>
      <c r="D22" s="327">
        <v>1551</v>
      </c>
      <c r="E22" s="327">
        <v>1747</v>
      </c>
      <c r="F22" s="178">
        <v>2120</v>
      </c>
    </row>
    <row r="23" spans="1:6" s="102" customFormat="1" ht="16.5" customHeight="1" x14ac:dyDescent="0.45">
      <c r="A23" s="99" t="s">
        <v>245</v>
      </c>
      <c r="B23" s="178">
        <v>2608</v>
      </c>
      <c r="C23" s="178">
        <v>2753</v>
      </c>
      <c r="D23" s="327">
        <v>3037</v>
      </c>
      <c r="E23" s="327">
        <v>3344</v>
      </c>
      <c r="F23" s="178">
        <v>3858</v>
      </c>
    </row>
    <row r="24" spans="1:6" s="102" customFormat="1" ht="16.5" customHeight="1" x14ac:dyDescent="0.45">
      <c r="A24" s="99" t="s">
        <v>242</v>
      </c>
      <c r="B24" s="178">
        <v>312483</v>
      </c>
      <c r="C24" s="178">
        <v>367446</v>
      </c>
      <c r="D24" s="327">
        <v>419556</v>
      </c>
      <c r="E24" s="327">
        <v>458912</v>
      </c>
      <c r="F24" s="178">
        <v>536268</v>
      </c>
    </row>
    <row r="25" spans="1:6" s="102" customFormat="1" ht="16.5" customHeight="1" x14ac:dyDescent="0.45">
      <c r="A25" s="286" t="s">
        <v>95</v>
      </c>
      <c r="B25" s="303">
        <v>4.0000000000000001E-3</v>
      </c>
      <c r="C25" s="303">
        <v>4.0000000000000001E-3</v>
      </c>
      <c r="D25" s="303">
        <v>4.0000000000000001E-3</v>
      </c>
      <c r="E25" s="303">
        <v>3.0000000000000001E-3</v>
      </c>
      <c r="F25" s="303">
        <v>3.0000000000000001E-3</v>
      </c>
    </row>
    <row r="26" spans="1:6" s="102" customFormat="1" ht="16.5" customHeight="1" x14ac:dyDescent="0.45">
      <c r="A26" s="286" t="s">
        <v>96</v>
      </c>
      <c r="B26" s="303">
        <v>4.0000000000000001E-3</v>
      </c>
      <c r="C26" s="303">
        <v>4.0000000000000001E-3</v>
      </c>
      <c r="D26" s="303">
        <v>4.0000000000000001E-3</v>
      </c>
      <c r="E26" s="303">
        <v>4.0000000000000001E-3</v>
      </c>
      <c r="F26" s="303">
        <v>4.0000000000000001E-3</v>
      </c>
    </row>
    <row r="27" spans="1:6" s="102" customFormat="1" ht="30" customHeight="1" x14ac:dyDescent="0.45">
      <c r="A27" s="85" t="s">
        <v>368</v>
      </c>
      <c r="B27" s="100"/>
      <c r="C27" s="100"/>
      <c r="D27" s="100"/>
      <c r="E27" s="100"/>
      <c r="F27" s="100"/>
    </row>
    <row r="28" spans="1:6" s="102" customFormat="1" ht="16.5" customHeight="1" x14ac:dyDescent="0.45">
      <c r="A28" s="99" t="s">
        <v>243</v>
      </c>
      <c r="B28" s="178">
        <v>637</v>
      </c>
      <c r="C28" s="178">
        <v>666</v>
      </c>
      <c r="D28" s="327">
        <v>705</v>
      </c>
      <c r="E28" s="327">
        <v>702</v>
      </c>
      <c r="F28" s="178">
        <v>768</v>
      </c>
    </row>
    <row r="29" spans="1:6" s="102" customFormat="1" ht="16.5" customHeight="1" x14ac:dyDescent="0.45">
      <c r="A29" s="99" t="s">
        <v>244</v>
      </c>
      <c r="B29" s="178">
        <v>712</v>
      </c>
      <c r="C29" s="178">
        <v>803</v>
      </c>
      <c r="D29" s="327">
        <v>977</v>
      </c>
      <c r="E29" s="327">
        <v>997</v>
      </c>
      <c r="F29" s="178">
        <v>1272</v>
      </c>
    </row>
    <row r="30" spans="1:6" s="102" customFormat="1" ht="16.5" customHeight="1" x14ac:dyDescent="0.45">
      <c r="A30" s="99" t="s">
        <v>245</v>
      </c>
      <c r="B30" s="178">
        <v>1349</v>
      </c>
      <c r="C30" s="178">
        <v>1469</v>
      </c>
      <c r="D30" s="327">
        <v>1681</v>
      </c>
      <c r="E30" s="327">
        <v>1699</v>
      </c>
      <c r="F30" s="178">
        <v>2040</v>
      </c>
    </row>
    <row r="31" spans="1:6" s="102" customFormat="1" ht="16.5" customHeight="1" x14ac:dyDescent="0.45">
      <c r="A31" s="99" t="s">
        <v>242</v>
      </c>
      <c r="B31" s="178">
        <v>257372</v>
      </c>
      <c r="C31" s="178">
        <v>292210</v>
      </c>
      <c r="D31" s="327">
        <v>323706</v>
      </c>
      <c r="E31" s="327">
        <v>336496</v>
      </c>
      <c r="F31" s="178">
        <v>553134</v>
      </c>
    </row>
    <row r="32" spans="1:6" s="102" customFormat="1" ht="16.5" customHeight="1" x14ac:dyDescent="0.45">
      <c r="A32" s="286" t="s">
        <v>95</v>
      </c>
      <c r="B32" s="303">
        <v>2E-3</v>
      </c>
      <c r="C32" s="303">
        <v>2E-3</v>
      </c>
      <c r="D32" s="303">
        <v>2E-3</v>
      </c>
      <c r="E32" s="303">
        <v>2E-3</v>
      </c>
      <c r="F32" s="303">
        <v>2E-3</v>
      </c>
    </row>
    <row r="33" spans="1:6" s="102" customFormat="1" ht="16.5" customHeight="1" x14ac:dyDescent="0.45">
      <c r="A33" s="286" t="s">
        <v>96</v>
      </c>
      <c r="B33" s="303">
        <v>3.0000000000000001E-3</v>
      </c>
      <c r="C33" s="303">
        <v>3.0000000000000001E-3</v>
      </c>
      <c r="D33" s="303">
        <v>3.0000000000000001E-3</v>
      </c>
      <c r="E33" s="303">
        <v>3.0000000000000001E-3</v>
      </c>
      <c r="F33" s="303">
        <v>3.0000000000000001E-3</v>
      </c>
    </row>
    <row r="34" spans="1:6" s="102" customFormat="1" ht="30" customHeight="1" x14ac:dyDescent="0.45">
      <c r="A34" s="101" t="s">
        <v>369</v>
      </c>
      <c r="B34" s="100"/>
      <c r="C34" s="100"/>
      <c r="D34" s="100"/>
      <c r="E34" s="100"/>
      <c r="F34" s="100"/>
    </row>
    <row r="35" spans="1:6" s="102" customFormat="1" ht="16.5" customHeight="1" x14ac:dyDescent="0.45">
      <c r="A35" s="99" t="s">
        <v>243</v>
      </c>
      <c r="B35" s="178">
        <v>3749</v>
      </c>
      <c r="C35" s="178">
        <v>4070</v>
      </c>
      <c r="D35" s="327">
        <v>4120</v>
      </c>
      <c r="E35" s="327">
        <v>4147</v>
      </c>
      <c r="F35" s="178">
        <v>4194</v>
      </c>
    </row>
    <row r="36" spans="1:6" s="102" customFormat="1" ht="16.5" customHeight="1" x14ac:dyDescent="0.45">
      <c r="A36" s="99" t="s">
        <v>244</v>
      </c>
      <c r="B36" s="178">
        <v>432</v>
      </c>
      <c r="C36" s="178">
        <v>418</v>
      </c>
      <c r="D36" s="327">
        <v>401</v>
      </c>
      <c r="E36" s="327">
        <v>722</v>
      </c>
      <c r="F36" s="178">
        <v>711</v>
      </c>
    </row>
    <row r="37" spans="1:6" s="102" customFormat="1" ht="16.5" customHeight="1" x14ac:dyDescent="0.45">
      <c r="A37" s="99" t="s">
        <v>245</v>
      </c>
      <c r="B37" s="178">
        <v>4182</v>
      </c>
      <c r="C37" s="178">
        <v>4487</v>
      </c>
      <c r="D37" s="327">
        <v>4521</v>
      </c>
      <c r="E37" s="327">
        <v>4869</v>
      </c>
      <c r="F37" s="178">
        <v>4905</v>
      </c>
    </row>
    <row r="38" spans="1:6" s="102" customFormat="1" ht="16.5" customHeight="1" x14ac:dyDescent="0.45">
      <c r="A38" s="99" t="s">
        <v>242</v>
      </c>
      <c r="B38" s="178">
        <v>434533</v>
      </c>
      <c r="C38" s="178">
        <v>491937</v>
      </c>
      <c r="D38" s="327">
        <v>534520</v>
      </c>
      <c r="E38" s="327">
        <v>543120</v>
      </c>
      <c r="F38" s="178">
        <v>580710</v>
      </c>
    </row>
    <row r="39" spans="1:6" s="102" customFormat="1" ht="16.5" customHeight="1" x14ac:dyDescent="0.45">
      <c r="A39" s="286" t="s">
        <v>95</v>
      </c>
      <c r="B39" s="303">
        <v>8.9999999999999993E-3</v>
      </c>
      <c r="C39" s="303">
        <v>8.0000000000000002E-3</v>
      </c>
      <c r="D39" s="303">
        <v>8.0000000000000002E-3</v>
      </c>
      <c r="E39" s="303">
        <v>8.0000000000000002E-3</v>
      </c>
      <c r="F39" s="303">
        <v>7.0000000000000001E-3</v>
      </c>
    </row>
    <row r="40" spans="1:6" s="102" customFormat="1" ht="16.5" customHeight="1" x14ac:dyDescent="0.45">
      <c r="A40" s="286" t="s">
        <v>96</v>
      </c>
      <c r="B40" s="303">
        <v>1E-3</v>
      </c>
      <c r="C40" s="303">
        <v>1E-3</v>
      </c>
      <c r="D40" s="303">
        <v>1E-3</v>
      </c>
      <c r="E40" s="303">
        <v>1E-3</v>
      </c>
      <c r="F40" s="303">
        <v>1E-3</v>
      </c>
    </row>
    <row r="41" spans="1:6" s="102" customFormat="1" ht="6.75" customHeight="1" x14ac:dyDescent="0.45">
      <c r="A41" s="95"/>
      <c r="B41" s="95"/>
      <c r="C41" s="95"/>
      <c r="D41" s="161"/>
      <c r="E41" s="161"/>
      <c r="F41" s="95"/>
    </row>
    <row r="42" spans="1:6" s="102" customFormat="1" ht="12.95" customHeight="1" x14ac:dyDescent="0.45">
      <c r="D42" s="218"/>
      <c r="E42" s="218"/>
    </row>
    <row r="43" spans="1:6" s="102" customFormat="1" ht="12.95" customHeight="1" x14ac:dyDescent="0.45">
      <c r="D43" s="218"/>
      <c r="E43" s="218"/>
    </row>
    <row r="44" spans="1:6" s="102" customFormat="1" ht="12.95" customHeight="1" x14ac:dyDescent="0.45">
      <c r="D44" s="218"/>
      <c r="E44" s="218"/>
    </row>
  </sheetData>
  <mergeCells count="3">
    <mergeCell ref="A2:F2"/>
    <mergeCell ref="A3:F3"/>
    <mergeCell ref="A4:F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fitToPage="1"/>
  </sheetPr>
  <dimension ref="A1:F100"/>
  <sheetViews>
    <sheetView showGridLines="0" workbookViewId="0"/>
  </sheetViews>
  <sheetFormatPr defaultColWidth="18.73046875" defaultRowHeight="12.95" customHeight="1" x14ac:dyDescent="0.35"/>
  <cols>
    <col min="1" max="1" width="60.73046875" style="8" customWidth="1"/>
    <col min="2" max="2" width="25.73046875" style="8" customWidth="1"/>
    <col min="3" max="3" width="25.73046875" style="40" customWidth="1"/>
    <col min="4" max="4" width="25.73046875" style="8" customWidth="1"/>
    <col min="5" max="5" width="25.73046875" style="40" customWidth="1"/>
    <col min="6" max="6" width="25.73046875" style="8" customWidth="1"/>
    <col min="7" max="16384" width="18.73046875" style="8"/>
  </cols>
  <sheetData>
    <row r="1" spans="1:6" ht="15.75" customHeight="1" x14ac:dyDescent="0.35">
      <c r="A1" s="258"/>
      <c r="B1" s="24"/>
      <c r="C1" s="24"/>
      <c r="D1" s="24"/>
      <c r="E1" s="24"/>
      <c r="F1" s="24"/>
    </row>
    <row r="2" spans="1:6" ht="19.5" customHeight="1" x14ac:dyDescent="0.35">
      <c r="A2" s="715" t="s">
        <v>379</v>
      </c>
      <c r="B2" s="715"/>
      <c r="C2" s="715"/>
      <c r="D2" s="715"/>
      <c r="E2" s="715"/>
      <c r="F2" s="715"/>
    </row>
    <row r="3" spans="1:6" s="102" customFormat="1" ht="15.75" customHeight="1" x14ac:dyDescent="0.45">
      <c r="A3" s="757" t="s">
        <v>33</v>
      </c>
      <c r="B3" s="757"/>
      <c r="C3" s="757"/>
      <c r="D3" s="757"/>
      <c r="E3" s="757"/>
      <c r="F3" s="757"/>
    </row>
    <row r="4" spans="1:6" s="91" customFormat="1" ht="15.75" customHeight="1" x14ac:dyDescent="0.45">
      <c r="A4" s="758"/>
      <c r="B4" s="758"/>
      <c r="C4" s="758"/>
      <c r="D4" s="758"/>
      <c r="E4" s="758"/>
      <c r="F4" s="758"/>
    </row>
    <row r="5" spans="1:6" s="102" customFormat="1" ht="36" customHeight="1" x14ac:dyDescent="0.45">
      <c r="A5" s="113"/>
      <c r="B5" s="264" t="s">
        <v>358</v>
      </c>
      <c r="C5" s="555" t="s">
        <v>359</v>
      </c>
      <c r="D5" s="555" t="s">
        <v>577</v>
      </c>
      <c r="E5" s="567" t="s">
        <v>688</v>
      </c>
      <c r="F5" s="567" t="s">
        <v>689</v>
      </c>
    </row>
    <row r="6" spans="1:6" s="102" customFormat="1" ht="30" customHeight="1" x14ac:dyDescent="0.45">
      <c r="A6" s="720" t="s">
        <v>18</v>
      </c>
      <c r="B6" s="720"/>
      <c r="C6" s="720"/>
      <c r="D6" s="720"/>
      <c r="E6" s="720"/>
      <c r="F6" s="720"/>
    </row>
    <row r="7" spans="1:6" s="102" customFormat="1" ht="30" customHeight="1" x14ac:dyDescent="0.45">
      <c r="A7" s="306"/>
      <c r="B7" s="759" t="s">
        <v>75</v>
      </c>
      <c r="C7" s="759"/>
      <c r="D7" s="759"/>
      <c r="E7" s="759"/>
      <c r="F7" s="759"/>
    </row>
    <row r="8" spans="1:6" s="102" customFormat="1" ht="16.5" customHeight="1" x14ac:dyDescent="0.45">
      <c r="A8" s="298" t="s">
        <v>97</v>
      </c>
      <c r="B8" s="100"/>
      <c r="C8" s="100"/>
      <c r="D8" s="100"/>
      <c r="E8" s="100"/>
      <c r="F8" s="100"/>
    </row>
    <row r="9" spans="1:6" s="102" customFormat="1" ht="16.5" customHeight="1" x14ac:dyDescent="0.45">
      <c r="A9" s="99" t="s">
        <v>380</v>
      </c>
      <c r="B9" s="178">
        <v>1286</v>
      </c>
      <c r="C9" s="327">
        <v>1383</v>
      </c>
      <c r="D9" s="178">
        <v>1372</v>
      </c>
      <c r="E9" s="327">
        <v>2160</v>
      </c>
      <c r="F9" s="178">
        <v>2074</v>
      </c>
    </row>
    <row r="10" spans="1:6" s="102" customFormat="1" ht="16.5" customHeight="1" x14ac:dyDescent="0.45">
      <c r="A10" s="99" t="s">
        <v>381</v>
      </c>
      <c r="B10" s="178">
        <v>4894</v>
      </c>
      <c r="C10" s="327">
        <v>5366</v>
      </c>
      <c r="D10" s="178">
        <v>5523</v>
      </c>
      <c r="E10" s="327">
        <v>5238</v>
      </c>
      <c r="F10" s="178">
        <v>5403</v>
      </c>
    </row>
    <row r="11" spans="1:6" s="102" customFormat="1" ht="16.5" customHeight="1" x14ac:dyDescent="0.45">
      <c r="A11" s="305" t="s">
        <v>449</v>
      </c>
      <c r="B11" s="178">
        <v>1516</v>
      </c>
      <c r="C11" s="327">
        <v>1873</v>
      </c>
      <c r="D11" s="178">
        <v>1837</v>
      </c>
      <c r="E11" s="327">
        <v>1519</v>
      </c>
      <c r="F11" s="178">
        <v>1468</v>
      </c>
    </row>
    <row r="12" spans="1:6" s="102" customFormat="1" ht="16.5" customHeight="1" x14ac:dyDescent="0.45">
      <c r="A12" s="301" t="s">
        <v>382</v>
      </c>
      <c r="B12" s="178">
        <v>2033</v>
      </c>
      <c r="C12" s="327">
        <v>2181</v>
      </c>
      <c r="D12" s="178">
        <v>2191</v>
      </c>
      <c r="E12" s="327">
        <v>1786</v>
      </c>
      <c r="F12" s="178">
        <v>1697</v>
      </c>
    </row>
    <row r="13" spans="1:6" s="102" customFormat="1" ht="16.5" customHeight="1" x14ac:dyDescent="0.45">
      <c r="A13" s="301" t="s">
        <v>383</v>
      </c>
      <c r="B13" s="178">
        <v>2861</v>
      </c>
      <c r="C13" s="327">
        <v>3185</v>
      </c>
      <c r="D13" s="178">
        <v>3333</v>
      </c>
      <c r="E13" s="327">
        <v>3437</v>
      </c>
      <c r="F13" s="178">
        <v>3706</v>
      </c>
    </row>
    <row r="14" spans="1:6" s="102" customFormat="1" ht="16.5" customHeight="1" x14ac:dyDescent="0.45">
      <c r="A14" s="286" t="s">
        <v>384</v>
      </c>
      <c r="B14" s="308">
        <v>6180</v>
      </c>
      <c r="C14" s="308">
        <v>6750</v>
      </c>
      <c r="D14" s="308">
        <v>6895</v>
      </c>
      <c r="E14" s="308">
        <v>7398</v>
      </c>
      <c r="F14" s="308">
        <v>7476</v>
      </c>
    </row>
    <row r="15" spans="1:6" s="102" customFormat="1" ht="16.5" customHeight="1" x14ac:dyDescent="0.45">
      <c r="A15" s="286"/>
      <c r="B15" s="289"/>
      <c r="C15" s="289"/>
      <c r="D15" s="289"/>
      <c r="E15" s="289"/>
      <c r="F15" s="289"/>
    </row>
    <row r="16" spans="1:6" s="102" customFormat="1" ht="30" customHeight="1" x14ac:dyDescent="0.45">
      <c r="A16" s="307"/>
      <c r="B16" s="765" t="s">
        <v>443</v>
      </c>
      <c r="C16" s="765"/>
      <c r="D16" s="765"/>
      <c r="E16" s="765"/>
      <c r="F16" s="765"/>
    </row>
    <row r="17" spans="1:6" s="102" customFormat="1" ht="16.5" customHeight="1" x14ac:dyDescent="0.45">
      <c r="A17" s="298" t="s">
        <v>97</v>
      </c>
      <c r="B17" s="89"/>
      <c r="C17" s="89"/>
      <c r="D17" s="89"/>
      <c r="E17" s="89"/>
      <c r="F17" s="89"/>
    </row>
    <row r="18" spans="1:6" s="102" customFormat="1" ht="16.5" customHeight="1" x14ac:dyDescent="0.45">
      <c r="A18" s="99" t="s">
        <v>380</v>
      </c>
      <c r="B18" s="292">
        <v>0.21</v>
      </c>
      <c r="C18" s="292">
        <v>0.2</v>
      </c>
      <c r="D18" s="292">
        <v>0.2</v>
      </c>
      <c r="E18" s="292">
        <v>0.28999999999999998</v>
      </c>
      <c r="F18" s="292">
        <v>0.28000000000000003</v>
      </c>
    </row>
    <row r="19" spans="1:6" s="102" customFormat="1" ht="16.5" customHeight="1" x14ac:dyDescent="0.45">
      <c r="A19" s="99" t="s">
        <v>381</v>
      </c>
      <c r="B19" s="292">
        <v>0.79</v>
      </c>
      <c r="C19" s="292">
        <v>0.8</v>
      </c>
      <c r="D19" s="292">
        <v>0.8</v>
      </c>
      <c r="E19" s="292">
        <v>0.71</v>
      </c>
      <c r="F19" s="292">
        <v>0.72</v>
      </c>
    </row>
    <row r="20" spans="1:6" s="102" customFormat="1" ht="16.5" customHeight="1" x14ac:dyDescent="0.45">
      <c r="A20" s="305" t="s">
        <v>449</v>
      </c>
      <c r="B20" s="292">
        <v>0.25</v>
      </c>
      <c r="C20" s="292">
        <v>0.28000000000000003</v>
      </c>
      <c r="D20" s="292">
        <v>0.27</v>
      </c>
      <c r="E20" s="292">
        <v>0.21</v>
      </c>
      <c r="F20" s="292">
        <v>0.2</v>
      </c>
    </row>
    <row r="21" spans="1:6" s="102" customFormat="1" ht="16.5" customHeight="1" x14ac:dyDescent="0.45">
      <c r="A21" s="301" t="s">
        <v>382</v>
      </c>
      <c r="B21" s="292">
        <v>0.33</v>
      </c>
      <c r="C21" s="292">
        <v>0.32</v>
      </c>
      <c r="D21" s="292">
        <v>0.32</v>
      </c>
      <c r="E21" s="292">
        <v>0.24</v>
      </c>
      <c r="F21" s="292">
        <v>0.23</v>
      </c>
    </row>
    <row r="22" spans="1:6" s="102" customFormat="1" ht="16.5" customHeight="1" x14ac:dyDescent="0.45">
      <c r="A22" s="301" t="s">
        <v>383</v>
      </c>
      <c r="B22" s="292">
        <v>0.46</v>
      </c>
      <c r="C22" s="292">
        <v>0.47</v>
      </c>
      <c r="D22" s="292">
        <v>0.48</v>
      </c>
      <c r="E22" s="292">
        <v>0.46</v>
      </c>
      <c r="F22" s="292">
        <v>0.5</v>
      </c>
    </row>
    <row r="23" spans="1:6" s="102" customFormat="1" ht="16.5" customHeight="1" x14ac:dyDescent="0.45">
      <c r="A23" s="286" t="s">
        <v>384</v>
      </c>
      <c r="B23" s="309">
        <v>1</v>
      </c>
      <c r="C23" s="309">
        <v>1</v>
      </c>
      <c r="D23" s="309">
        <v>1</v>
      </c>
      <c r="E23" s="309">
        <v>1</v>
      </c>
      <c r="F23" s="309">
        <v>1</v>
      </c>
    </row>
    <row r="24" spans="1:6" s="102" customFormat="1" ht="16.5" customHeight="1" x14ac:dyDescent="0.45">
      <c r="A24" s="95"/>
      <c r="B24" s="95"/>
      <c r="C24" s="161"/>
      <c r="D24" s="95"/>
      <c r="E24" s="161"/>
      <c r="F24" s="95"/>
    </row>
    <row r="25" spans="1:6" s="102" customFormat="1" ht="30" customHeight="1" x14ac:dyDescent="0.45">
      <c r="A25" s="720" t="s">
        <v>34</v>
      </c>
      <c r="B25" s="720"/>
      <c r="C25" s="720"/>
      <c r="D25" s="720"/>
      <c r="E25" s="720"/>
      <c r="F25" s="720"/>
    </row>
    <row r="26" spans="1:6" s="102" customFormat="1" ht="30" customHeight="1" x14ac:dyDescent="0.45">
      <c r="A26" s="306"/>
      <c r="B26" s="759" t="s">
        <v>75</v>
      </c>
      <c r="C26" s="759"/>
      <c r="D26" s="759"/>
      <c r="E26" s="759"/>
      <c r="F26" s="759"/>
    </row>
    <row r="27" spans="1:6" s="102" customFormat="1" ht="16.5" customHeight="1" x14ac:dyDescent="0.45">
      <c r="A27" s="298" t="s">
        <v>97</v>
      </c>
      <c r="B27" s="100"/>
      <c r="C27" s="100"/>
      <c r="D27" s="100"/>
      <c r="E27" s="100"/>
      <c r="F27" s="100"/>
    </row>
    <row r="28" spans="1:6" s="102" customFormat="1" ht="16.5" customHeight="1" x14ac:dyDescent="0.45">
      <c r="A28" s="99" t="s">
        <v>380</v>
      </c>
      <c r="B28" s="178" t="s">
        <v>761</v>
      </c>
      <c r="C28" s="327" t="s">
        <v>761</v>
      </c>
      <c r="D28" s="327" t="s">
        <v>761</v>
      </c>
      <c r="E28" s="327" t="s">
        <v>761</v>
      </c>
      <c r="F28" s="327" t="s">
        <v>761</v>
      </c>
    </row>
    <row r="29" spans="1:6" s="102" customFormat="1" ht="16.5" customHeight="1" x14ac:dyDescent="0.45">
      <c r="A29" s="99" t="s">
        <v>381</v>
      </c>
      <c r="B29" s="178" t="s">
        <v>761</v>
      </c>
      <c r="C29" s="327" t="s">
        <v>761</v>
      </c>
      <c r="D29" s="327" t="s">
        <v>761</v>
      </c>
      <c r="E29" s="327" t="s">
        <v>761</v>
      </c>
      <c r="F29" s="327" t="s">
        <v>761</v>
      </c>
    </row>
    <row r="30" spans="1:6" s="102" customFormat="1" ht="16.5" customHeight="1" x14ac:dyDescent="0.45">
      <c r="A30" s="305" t="s">
        <v>449</v>
      </c>
      <c r="B30" s="178">
        <v>61</v>
      </c>
      <c r="C30" s="327">
        <v>78</v>
      </c>
      <c r="D30" s="178">
        <v>66</v>
      </c>
      <c r="E30" s="327">
        <v>50</v>
      </c>
      <c r="F30" s="178">
        <v>59</v>
      </c>
    </row>
    <row r="31" spans="1:6" s="102" customFormat="1" ht="16.5" customHeight="1" x14ac:dyDescent="0.45">
      <c r="A31" s="301" t="s">
        <v>382</v>
      </c>
      <c r="B31" s="327" t="s">
        <v>761</v>
      </c>
      <c r="C31" s="327" t="s">
        <v>761</v>
      </c>
      <c r="D31" s="327" t="s">
        <v>761</v>
      </c>
      <c r="E31" s="327" t="s">
        <v>761</v>
      </c>
      <c r="F31" s="327" t="s">
        <v>761</v>
      </c>
    </row>
    <row r="32" spans="1:6" s="102" customFormat="1" ht="16.5" customHeight="1" x14ac:dyDescent="0.45">
      <c r="A32" s="301" t="s">
        <v>383</v>
      </c>
      <c r="B32" s="178">
        <v>179</v>
      </c>
      <c r="C32" s="327">
        <v>185</v>
      </c>
      <c r="D32" s="178">
        <v>177</v>
      </c>
      <c r="E32" s="327">
        <v>174</v>
      </c>
      <c r="F32" s="178">
        <v>176</v>
      </c>
    </row>
    <row r="33" spans="1:6" s="102" customFormat="1" ht="16.5" customHeight="1" x14ac:dyDescent="0.45">
      <c r="A33" s="286" t="s">
        <v>384</v>
      </c>
      <c r="B33" s="308">
        <v>230</v>
      </c>
      <c r="C33" s="308">
        <v>220</v>
      </c>
      <c r="D33" s="308">
        <v>210</v>
      </c>
      <c r="E33" s="308">
        <v>206</v>
      </c>
      <c r="F33" s="308">
        <v>196</v>
      </c>
    </row>
    <row r="34" spans="1:6" s="102" customFormat="1" ht="16.5" customHeight="1" x14ac:dyDescent="0.45">
      <c r="A34" s="286"/>
      <c r="B34" s="289"/>
      <c r="C34" s="289"/>
      <c r="D34" s="289"/>
      <c r="E34" s="289"/>
      <c r="F34" s="289"/>
    </row>
    <row r="35" spans="1:6" s="102" customFormat="1" ht="30" customHeight="1" x14ac:dyDescent="0.45">
      <c r="A35" s="307"/>
      <c r="B35" s="765" t="s">
        <v>443</v>
      </c>
      <c r="C35" s="765"/>
      <c r="D35" s="765"/>
      <c r="E35" s="765"/>
      <c r="F35" s="765"/>
    </row>
    <row r="36" spans="1:6" s="102" customFormat="1" ht="16.5" customHeight="1" x14ac:dyDescent="0.45">
      <c r="A36" s="298" t="s">
        <v>97</v>
      </c>
      <c r="B36" s="89"/>
      <c r="C36" s="89"/>
      <c r="D36" s="89"/>
      <c r="E36" s="89"/>
      <c r="F36" s="89"/>
    </row>
    <row r="37" spans="1:6" s="102" customFormat="1" ht="16.5" customHeight="1" x14ac:dyDescent="0.45">
      <c r="A37" s="99" t="s">
        <v>380</v>
      </c>
      <c r="B37" s="327" t="s">
        <v>761</v>
      </c>
      <c r="C37" s="327" t="s">
        <v>761</v>
      </c>
      <c r="D37" s="327" t="s">
        <v>761</v>
      </c>
      <c r="E37" s="327" t="s">
        <v>761</v>
      </c>
      <c r="F37" s="327" t="s">
        <v>761</v>
      </c>
    </row>
    <row r="38" spans="1:6" s="102" customFormat="1" ht="16.5" customHeight="1" x14ac:dyDescent="0.45">
      <c r="A38" s="99" t="s">
        <v>381</v>
      </c>
      <c r="B38" s="327" t="s">
        <v>761</v>
      </c>
      <c r="C38" s="327" t="s">
        <v>761</v>
      </c>
      <c r="D38" s="327" t="s">
        <v>761</v>
      </c>
      <c r="E38" s="327" t="s">
        <v>761</v>
      </c>
      <c r="F38" s="327" t="s">
        <v>761</v>
      </c>
    </row>
    <row r="39" spans="1:6" s="102" customFormat="1" ht="16.5" customHeight="1" x14ac:dyDescent="0.45">
      <c r="A39" s="305" t="s">
        <v>449</v>
      </c>
      <c r="B39" s="292">
        <v>0.26</v>
      </c>
      <c r="C39" s="292">
        <v>0.35</v>
      </c>
      <c r="D39" s="292">
        <v>0.32</v>
      </c>
      <c r="E39" s="292">
        <v>0.24</v>
      </c>
      <c r="F39" s="292">
        <v>0.3</v>
      </c>
    </row>
    <row r="40" spans="1:6" s="102" customFormat="1" ht="16.5" customHeight="1" x14ac:dyDescent="0.45">
      <c r="A40" s="301" t="s">
        <v>382</v>
      </c>
      <c r="B40" s="327" t="s">
        <v>761</v>
      </c>
      <c r="C40" s="327" t="s">
        <v>761</v>
      </c>
      <c r="D40" s="327" t="s">
        <v>761</v>
      </c>
      <c r="E40" s="327" t="s">
        <v>761</v>
      </c>
      <c r="F40" s="327" t="s">
        <v>761</v>
      </c>
    </row>
    <row r="41" spans="1:6" s="102" customFormat="1" ht="16.5" customHeight="1" x14ac:dyDescent="0.45">
      <c r="A41" s="301" t="s">
        <v>383</v>
      </c>
      <c r="B41" s="292">
        <v>0.78</v>
      </c>
      <c r="C41" s="292">
        <v>0.84</v>
      </c>
      <c r="D41" s="292">
        <v>0.84</v>
      </c>
      <c r="E41" s="292">
        <v>0.84</v>
      </c>
      <c r="F41" s="292">
        <v>0.9</v>
      </c>
    </row>
    <row r="42" spans="1:6" s="102" customFormat="1" ht="16.5" customHeight="1" x14ac:dyDescent="0.45">
      <c r="A42" s="286" t="s">
        <v>384</v>
      </c>
      <c r="B42" s="309">
        <v>1</v>
      </c>
      <c r="C42" s="309">
        <v>1</v>
      </c>
      <c r="D42" s="309">
        <v>1</v>
      </c>
      <c r="E42" s="309">
        <v>1</v>
      </c>
      <c r="F42" s="309">
        <v>1</v>
      </c>
    </row>
    <row r="43" spans="1:6" s="102" customFormat="1" ht="16.5" customHeight="1" x14ac:dyDescent="0.45">
      <c r="A43" s="95"/>
      <c r="B43" s="95"/>
      <c r="C43" s="161"/>
      <c r="D43" s="95"/>
      <c r="E43" s="161"/>
      <c r="F43" s="95"/>
    </row>
    <row r="44" spans="1:6" s="102" customFormat="1" ht="30" customHeight="1" x14ac:dyDescent="0.45">
      <c r="A44" s="720" t="s">
        <v>15</v>
      </c>
      <c r="B44" s="720"/>
      <c r="C44" s="720"/>
      <c r="D44" s="720"/>
      <c r="E44" s="720"/>
      <c r="F44" s="720"/>
    </row>
    <row r="45" spans="1:6" s="102" customFormat="1" ht="30" customHeight="1" x14ac:dyDescent="0.45">
      <c r="A45" s="306"/>
      <c r="B45" s="759" t="s">
        <v>75</v>
      </c>
      <c r="C45" s="759"/>
      <c r="D45" s="759"/>
      <c r="E45" s="759"/>
      <c r="F45" s="759"/>
    </row>
    <row r="46" spans="1:6" s="102" customFormat="1" ht="16.5" customHeight="1" x14ac:dyDescent="0.45">
      <c r="A46" s="298" t="s">
        <v>97</v>
      </c>
      <c r="B46" s="100"/>
      <c r="C46" s="100"/>
      <c r="D46" s="100"/>
      <c r="E46" s="100"/>
      <c r="F46" s="100"/>
    </row>
    <row r="47" spans="1:6" s="102" customFormat="1" ht="16.5" customHeight="1" x14ac:dyDescent="0.45">
      <c r="A47" s="99" t="s">
        <v>380</v>
      </c>
      <c r="B47" s="178">
        <v>359</v>
      </c>
      <c r="C47" s="327">
        <v>388</v>
      </c>
      <c r="D47" s="178">
        <v>427</v>
      </c>
      <c r="E47" s="327">
        <v>448</v>
      </c>
      <c r="F47" s="178" t="s">
        <v>761</v>
      </c>
    </row>
    <row r="48" spans="1:6" s="102" customFormat="1" ht="16.5" customHeight="1" x14ac:dyDescent="0.45">
      <c r="A48" s="99" t="s">
        <v>381</v>
      </c>
      <c r="B48" s="178">
        <v>1828</v>
      </c>
      <c r="C48" s="327">
        <v>2002</v>
      </c>
      <c r="D48" s="178">
        <v>2238</v>
      </c>
      <c r="E48" s="327">
        <v>2220</v>
      </c>
      <c r="F48" s="178" t="s">
        <v>761</v>
      </c>
    </row>
    <row r="49" spans="1:6" s="102" customFormat="1" ht="16.5" customHeight="1" x14ac:dyDescent="0.45">
      <c r="A49" s="305" t="s">
        <v>449</v>
      </c>
      <c r="B49" s="178">
        <v>461</v>
      </c>
      <c r="C49" s="327">
        <v>554</v>
      </c>
      <c r="D49" s="178">
        <v>551</v>
      </c>
      <c r="E49" s="327">
        <v>573</v>
      </c>
      <c r="F49" s="178">
        <v>629</v>
      </c>
    </row>
    <row r="50" spans="1:6" s="102" customFormat="1" ht="16.5" customHeight="1" x14ac:dyDescent="0.45">
      <c r="A50" s="301" t="s">
        <v>382</v>
      </c>
      <c r="B50" s="178">
        <v>319</v>
      </c>
      <c r="C50" s="327">
        <v>337</v>
      </c>
      <c r="D50" s="178">
        <v>357</v>
      </c>
      <c r="E50" s="327">
        <v>385</v>
      </c>
      <c r="F50" s="178">
        <v>463</v>
      </c>
    </row>
    <row r="51" spans="1:6" s="102" customFormat="1" ht="16.5" customHeight="1" x14ac:dyDescent="0.45">
      <c r="A51" s="301" t="s">
        <v>383</v>
      </c>
      <c r="B51" s="178">
        <v>1509</v>
      </c>
      <c r="C51" s="327">
        <v>1665</v>
      </c>
      <c r="D51" s="178">
        <v>1880</v>
      </c>
      <c r="E51" s="327">
        <v>1834</v>
      </c>
      <c r="F51" s="178">
        <v>1923</v>
      </c>
    </row>
    <row r="52" spans="1:6" s="102" customFormat="1" ht="16.5" customHeight="1" x14ac:dyDescent="0.45">
      <c r="A52" s="286" t="s">
        <v>384</v>
      </c>
      <c r="B52" s="308">
        <v>2187</v>
      </c>
      <c r="C52" s="308">
        <v>2390</v>
      </c>
      <c r="D52" s="308">
        <v>2665</v>
      </c>
      <c r="E52" s="308">
        <v>2667</v>
      </c>
      <c r="F52" s="308">
        <v>2859</v>
      </c>
    </row>
    <row r="53" spans="1:6" s="102" customFormat="1" ht="16.5" customHeight="1" x14ac:dyDescent="0.45">
      <c r="A53" s="286"/>
      <c r="B53" s="289"/>
      <c r="C53" s="289"/>
      <c r="D53" s="289"/>
      <c r="E53" s="289"/>
      <c r="F53" s="289"/>
    </row>
    <row r="54" spans="1:6" s="102" customFormat="1" ht="30" customHeight="1" x14ac:dyDescent="0.45">
      <c r="A54" s="307"/>
      <c r="B54" s="765" t="s">
        <v>443</v>
      </c>
      <c r="C54" s="765"/>
      <c r="D54" s="765"/>
      <c r="E54" s="765"/>
      <c r="F54" s="765"/>
    </row>
    <row r="55" spans="1:6" s="102" customFormat="1" ht="16.5" customHeight="1" x14ac:dyDescent="0.45">
      <c r="A55" s="298" t="s">
        <v>97</v>
      </c>
      <c r="B55" s="89"/>
      <c r="C55" s="89"/>
      <c r="D55" s="89"/>
      <c r="E55" s="89"/>
      <c r="F55" s="89"/>
    </row>
    <row r="56" spans="1:6" s="102" customFormat="1" ht="16.5" customHeight="1" x14ac:dyDescent="0.45">
      <c r="A56" s="99" t="s">
        <v>380</v>
      </c>
      <c r="B56" s="292">
        <v>0.16</v>
      </c>
      <c r="C56" s="292">
        <v>0.16</v>
      </c>
      <c r="D56" s="292">
        <v>0.16</v>
      </c>
      <c r="E56" s="292">
        <v>0.17</v>
      </c>
      <c r="F56" s="327" t="s">
        <v>761</v>
      </c>
    </row>
    <row r="57" spans="1:6" s="102" customFormat="1" ht="16.5" customHeight="1" x14ac:dyDescent="0.45">
      <c r="A57" s="99" t="s">
        <v>381</v>
      </c>
      <c r="B57" s="292">
        <v>0.84</v>
      </c>
      <c r="C57" s="292">
        <v>0.84</v>
      </c>
      <c r="D57" s="292">
        <v>0.84</v>
      </c>
      <c r="E57" s="292">
        <v>0.83</v>
      </c>
      <c r="F57" s="327" t="s">
        <v>761</v>
      </c>
    </row>
    <row r="58" spans="1:6" s="102" customFormat="1" ht="16.5" customHeight="1" x14ac:dyDescent="0.45">
      <c r="A58" s="305" t="s">
        <v>449</v>
      </c>
      <c r="B58" s="292">
        <v>0.21</v>
      </c>
      <c r="C58" s="292">
        <v>0.23</v>
      </c>
      <c r="D58" s="292">
        <v>0.21</v>
      </c>
      <c r="E58" s="292">
        <v>0.21</v>
      </c>
      <c r="F58" s="292">
        <v>0.22</v>
      </c>
    </row>
    <row r="59" spans="1:6" s="102" customFormat="1" ht="16.5" customHeight="1" x14ac:dyDescent="0.45">
      <c r="A59" s="301" t="s">
        <v>382</v>
      </c>
      <c r="B59" s="292">
        <v>0.15</v>
      </c>
      <c r="C59" s="292">
        <v>0.14000000000000001</v>
      </c>
      <c r="D59" s="292">
        <v>0.13</v>
      </c>
      <c r="E59" s="292">
        <v>0.14000000000000001</v>
      </c>
      <c r="F59" s="292">
        <v>0.16</v>
      </c>
    </row>
    <row r="60" spans="1:6" s="102" customFormat="1" ht="16.5" customHeight="1" x14ac:dyDescent="0.45">
      <c r="A60" s="301" t="s">
        <v>383</v>
      </c>
      <c r="B60" s="292">
        <v>0.69</v>
      </c>
      <c r="C60" s="292">
        <v>0.7</v>
      </c>
      <c r="D60" s="292">
        <v>0.71</v>
      </c>
      <c r="E60" s="292">
        <v>0.69</v>
      </c>
      <c r="F60" s="292">
        <v>0.67</v>
      </c>
    </row>
    <row r="61" spans="1:6" s="102" customFormat="1" ht="16.5" customHeight="1" x14ac:dyDescent="0.45">
      <c r="A61" s="286" t="s">
        <v>384</v>
      </c>
      <c r="B61" s="309">
        <v>1</v>
      </c>
      <c r="C61" s="309">
        <v>1</v>
      </c>
      <c r="D61" s="309">
        <v>1</v>
      </c>
      <c r="E61" s="309">
        <v>1</v>
      </c>
      <c r="F61" s="309">
        <v>1</v>
      </c>
    </row>
    <row r="62" spans="1:6" s="102" customFormat="1" ht="16.5" customHeight="1" x14ac:dyDescent="0.45">
      <c r="A62" s="95"/>
      <c r="B62" s="95"/>
      <c r="C62" s="161"/>
      <c r="D62" s="95"/>
      <c r="E62" s="161"/>
      <c r="F62" s="95"/>
    </row>
    <row r="63" spans="1:6" s="102" customFormat="1" ht="30" customHeight="1" x14ac:dyDescent="0.45">
      <c r="A63" s="720" t="s">
        <v>16</v>
      </c>
      <c r="B63" s="720"/>
      <c r="C63" s="720"/>
      <c r="D63" s="720"/>
      <c r="E63" s="720"/>
      <c r="F63" s="720"/>
    </row>
    <row r="64" spans="1:6" s="102" customFormat="1" ht="30" customHeight="1" x14ac:dyDescent="0.45">
      <c r="A64" s="306"/>
      <c r="B64" s="759" t="s">
        <v>75</v>
      </c>
      <c r="C64" s="759"/>
      <c r="D64" s="759"/>
      <c r="E64" s="759"/>
      <c r="F64" s="759"/>
    </row>
    <row r="65" spans="1:6" s="102" customFormat="1" ht="16.5" customHeight="1" x14ac:dyDescent="0.45">
      <c r="A65" s="298" t="s">
        <v>97</v>
      </c>
      <c r="B65" s="100"/>
      <c r="C65" s="100"/>
      <c r="D65" s="100"/>
      <c r="E65" s="100"/>
      <c r="F65" s="100"/>
    </row>
    <row r="66" spans="1:6" s="102" customFormat="1" ht="16.5" customHeight="1" x14ac:dyDescent="0.45">
      <c r="A66" s="99" t="s">
        <v>380</v>
      </c>
      <c r="B66" s="327" t="s">
        <v>761</v>
      </c>
      <c r="C66" s="327" t="s">
        <v>761</v>
      </c>
      <c r="D66" s="327" t="s">
        <v>761</v>
      </c>
      <c r="E66" s="327" t="s">
        <v>761</v>
      </c>
      <c r="F66" s="327" t="s">
        <v>761</v>
      </c>
    </row>
    <row r="67" spans="1:6" s="102" customFormat="1" ht="16.5" customHeight="1" x14ac:dyDescent="0.45">
      <c r="A67" s="99" t="s">
        <v>381</v>
      </c>
      <c r="B67" s="327" t="s">
        <v>761</v>
      </c>
      <c r="C67" s="327" t="s">
        <v>761</v>
      </c>
      <c r="D67" s="327" t="s">
        <v>761</v>
      </c>
      <c r="E67" s="327" t="s">
        <v>761</v>
      </c>
      <c r="F67" s="327" t="s">
        <v>761</v>
      </c>
    </row>
    <row r="68" spans="1:6" s="102" customFormat="1" ht="16.5" customHeight="1" x14ac:dyDescent="0.45">
      <c r="A68" s="305" t="s">
        <v>449</v>
      </c>
      <c r="B68" s="178">
        <v>61</v>
      </c>
      <c r="C68" s="327">
        <v>103</v>
      </c>
      <c r="D68" s="178">
        <v>137</v>
      </c>
      <c r="E68" s="327">
        <v>195</v>
      </c>
      <c r="F68" s="178">
        <v>264</v>
      </c>
    </row>
    <row r="69" spans="1:6" s="102" customFormat="1" ht="16.5" customHeight="1" x14ac:dyDescent="0.45">
      <c r="A69" s="301" t="s">
        <v>382</v>
      </c>
      <c r="B69" s="327" t="s">
        <v>761</v>
      </c>
      <c r="C69" s="327" t="s">
        <v>761</v>
      </c>
      <c r="D69" s="327" t="s">
        <v>761</v>
      </c>
      <c r="E69" s="327" t="s">
        <v>761</v>
      </c>
      <c r="F69" s="327" t="s">
        <v>761</v>
      </c>
    </row>
    <row r="70" spans="1:6" s="102" customFormat="1" ht="16.5" customHeight="1" x14ac:dyDescent="0.45">
      <c r="A70" s="301" t="s">
        <v>383</v>
      </c>
      <c r="B70" s="178">
        <v>783</v>
      </c>
      <c r="C70" s="327">
        <v>888</v>
      </c>
      <c r="D70" s="178">
        <v>880</v>
      </c>
      <c r="E70" s="327">
        <v>948</v>
      </c>
      <c r="F70" s="178">
        <v>1182</v>
      </c>
    </row>
    <row r="71" spans="1:6" s="102" customFormat="1" ht="16.5" customHeight="1" x14ac:dyDescent="0.45">
      <c r="A71" s="286" t="s">
        <v>384</v>
      </c>
      <c r="B71" s="308">
        <v>1063</v>
      </c>
      <c r="C71" s="308">
        <v>1198</v>
      </c>
      <c r="D71" s="308">
        <v>1212</v>
      </c>
      <c r="E71" s="308">
        <v>1315</v>
      </c>
      <c r="F71" s="308">
        <v>1555</v>
      </c>
    </row>
    <row r="72" spans="1:6" s="102" customFormat="1" ht="16.5" customHeight="1" x14ac:dyDescent="0.45">
      <c r="A72" s="286"/>
      <c r="B72" s="289"/>
      <c r="C72" s="289"/>
      <c r="D72" s="289"/>
      <c r="E72" s="289"/>
      <c r="F72" s="289"/>
    </row>
    <row r="73" spans="1:6" s="102" customFormat="1" ht="30" customHeight="1" x14ac:dyDescent="0.45">
      <c r="A73" s="307"/>
      <c r="B73" s="765" t="s">
        <v>443</v>
      </c>
      <c r="C73" s="765"/>
      <c r="D73" s="765"/>
      <c r="E73" s="765"/>
      <c r="F73" s="765"/>
    </row>
    <row r="74" spans="1:6" s="102" customFormat="1" ht="16.5" customHeight="1" x14ac:dyDescent="0.45">
      <c r="A74" s="298" t="s">
        <v>97</v>
      </c>
      <c r="B74" s="89"/>
      <c r="C74" s="89"/>
      <c r="D74" s="89"/>
      <c r="E74" s="89"/>
      <c r="F74" s="89"/>
    </row>
    <row r="75" spans="1:6" s="102" customFormat="1" ht="16.5" customHeight="1" x14ac:dyDescent="0.45">
      <c r="A75" s="99" t="s">
        <v>380</v>
      </c>
      <c r="B75" s="327" t="s">
        <v>761</v>
      </c>
      <c r="C75" s="327" t="s">
        <v>761</v>
      </c>
      <c r="D75" s="327" t="s">
        <v>761</v>
      </c>
      <c r="E75" s="327" t="s">
        <v>761</v>
      </c>
      <c r="F75" s="327" t="s">
        <v>761</v>
      </c>
    </row>
    <row r="76" spans="1:6" s="102" customFormat="1" ht="16.5" customHeight="1" x14ac:dyDescent="0.45">
      <c r="A76" s="99" t="s">
        <v>381</v>
      </c>
      <c r="B76" s="327" t="s">
        <v>761</v>
      </c>
      <c r="C76" s="327" t="s">
        <v>761</v>
      </c>
      <c r="D76" s="327" t="s">
        <v>761</v>
      </c>
      <c r="E76" s="327" t="s">
        <v>761</v>
      </c>
      <c r="F76" s="327" t="s">
        <v>761</v>
      </c>
    </row>
    <row r="77" spans="1:6" s="102" customFormat="1" ht="16.5" customHeight="1" x14ac:dyDescent="0.45">
      <c r="A77" s="305" t="s">
        <v>449</v>
      </c>
      <c r="B77" s="292">
        <v>0.06</v>
      </c>
      <c r="C77" s="292">
        <v>0.09</v>
      </c>
      <c r="D77" s="292">
        <v>0.11</v>
      </c>
      <c r="E77" s="292">
        <v>0.15</v>
      </c>
      <c r="F77" s="292">
        <v>0.17</v>
      </c>
    </row>
    <row r="78" spans="1:6" s="102" customFormat="1" ht="16.5" customHeight="1" x14ac:dyDescent="0.45">
      <c r="A78" s="301" t="s">
        <v>382</v>
      </c>
      <c r="B78" s="327" t="s">
        <v>761</v>
      </c>
      <c r="C78" s="327" t="s">
        <v>761</v>
      </c>
      <c r="D78" s="327" t="s">
        <v>761</v>
      </c>
      <c r="E78" s="327" t="s">
        <v>761</v>
      </c>
      <c r="F78" s="327" t="s">
        <v>761</v>
      </c>
    </row>
    <row r="79" spans="1:6" s="102" customFormat="1" ht="16.5" customHeight="1" x14ac:dyDescent="0.45">
      <c r="A79" s="301" t="s">
        <v>383</v>
      </c>
      <c r="B79" s="292">
        <v>0.74</v>
      </c>
      <c r="C79" s="292">
        <v>0.74</v>
      </c>
      <c r="D79" s="292">
        <v>0.73</v>
      </c>
      <c r="E79" s="292">
        <v>0.72</v>
      </c>
      <c r="F79" s="292">
        <v>0.76</v>
      </c>
    </row>
    <row r="80" spans="1:6" s="102" customFormat="1" ht="16.5" customHeight="1" x14ac:dyDescent="0.45">
      <c r="A80" s="286" t="s">
        <v>384</v>
      </c>
      <c r="B80" s="309">
        <v>1</v>
      </c>
      <c r="C80" s="309">
        <v>1</v>
      </c>
      <c r="D80" s="309">
        <v>1</v>
      </c>
      <c r="E80" s="309">
        <v>1</v>
      </c>
      <c r="F80" s="309">
        <v>1</v>
      </c>
    </row>
    <row r="81" spans="1:6" s="102" customFormat="1" ht="16.5" customHeight="1" x14ac:dyDescent="0.45">
      <c r="A81" s="95"/>
      <c r="B81" s="95"/>
      <c r="C81" s="161"/>
      <c r="D81" s="95"/>
      <c r="E81" s="161"/>
      <c r="F81" s="95"/>
    </row>
    <row r="82" spans="1:6" s="102" customFormat="1" ht="30" customHeight="1" x14ac:dyDescent="0.45">
      <c r="A82" s="720" t="s">
        <v>17</v>
      </c>
      <c r="B82" s="720"/>
      <c r="C82" s="720"/>
      <c r="D82" s="720"/>
      <c r="E82" s="720"/>
      <c r="F82" s="720"/>
    </row>
    <row r="83" spans="1:6" s="102" customFormat="1" ht="30" customHeight="1" x14ac:dyDescent="0.45">
      <c r="A83" s="306"/>
      <c r="B83" s="759" t="s">
        <v>75</v>
      </c>
      <c r="C83" s="759"/>
      <c r="D83" s="759"/>
      <c r="E83" s="759"/>
      <c r="F83" s="759"/>
    </row>
    <row r="84" spans="1:6" s="102" customFormat="1" ht="16.5" customHeight="1" x14ac:dyDescent="0.45">
      <c r="A84" s="298" t="s">
        <v>97</v>
      </c>
      <c r="B84" s="100"/>
      <c r="C84" s="100"/>
      <c r="D84" s="100"/>
      <c r="E84" s="100"/>
      <c r="F84" s="100"/>
    </row>
    <row r="85" spans="1:6" s="102" customFormat="1" ht="16.5" customHeight="1" x14ac:dyDescent="0.45">
      <c r="A85" s="99" t="s">
        <v>380</v>
      </c>
      <c r="B85" s="178">
        <v>777</v>
      </c>
      <c r="C85" s="327">
        <v>844</v>
      </c>
      <c r="D85" s="178">
        <v>803</v>
      </c>
      <c r="E85" s="327">
        <v>1596</v>
      </c>
      <c r="F85" s="178">
        <v>1489</v>
      </c>
    </row>
    <row r="86" spans="1:6" s="102" customFormat="1" ht="16.5" customHeight="1" x14ac:dyDescent="0.45">
      <c r="A86" s="99" t="s">
        <v>381</v>
      </c>
      <c r="B86" s="178">
        <v>1923</v>
      </c>
      <c r="C86" s="327">
        <v>2098</v>
      </c>
      <c r="D86" s="178">
        <v>2005</v>
      </c>
      <c r="E86" s="327">
        <v>1614</v>
      </c>
      <c r="F86" s="178">
        <v>1376</v>
      </c>
    </row>
    <row r="87" spans="1:6" s="102" customFormat="1" ht="16.5" customHeight="1" x14ac:dyDescent="0.45">
      <c r="A87" s="305" t="s">
        <v>449</v>
      </c>
      <c r="B87" s="178">
        <v>933</v>
      </c>
      <c r="C87" s="327">
        <v>1137</v>
      </c>
      <c r="D87" s="178">
        <v>1083</v>
      </c>
      <c r="E87" s="327">
        <v>701</v>
      </c>
      <c r="F87" s="178">
        <v>516</v>
      </c>
    </row>
    <row r="88" spans="1:6" s="102" customFormat="1" ht="16.5" customHeight="1" x14ac:dyDescent="0.45">
      <c r="A88" s="301" t="s">
        <v>382</v>
      </c>
      <c r="B88" s="178">
        <v>1534</v>
      </c>
      <c r="C88" s="327">
        <v>1650</v>
      </c>
      <c r="D88" s="178">
        <v>1609</v>
      </c>
      <c r="E88" s="327">
        <v>1132</v>
      </c>
      <c r="F88" s="178">
        <v>952</v>
      </c>
    </row>
    <row r="89" spans="1:6" s="102" customFormat="1" ht="16.5" customHeight="1" x14ac:dyDescent="0.45">
      <c r="A89" s="301" t="s">
        <v>383</v>
      </c>
      <c r="B89" s="178">
        <v>389</v>
      </c>
      <c r="C89" s="327">
        <v>447</v>
      </c>
      <c r="D89" s="178">
        <v>395</v>
      </c>
      <c r="E89" s="327">
        <v>482</v>
      </c>
      <c r="F89" s="178">
        <v>424</v>
      </c>
    </row>
    <row r="90" spans="1:6" s="102" customFormat="1" ht="16.5" customHeight="1" x14ac:dyDescent="0.45">
      <c r="A90" s="286" t="s">
        <v>384</v>
      </c>
      <c r="B90" s="308">
        <v>2700</v>
      </c>
      <c r="C90" s="308">
        <v>2942</v>
      </c>
      <c r="D90" s="308">
        <v>2808</v>
      </c>
      <c r="E90" s="308">
        <v>3210</v>
      </c>
      <c r="F90" s="308">
        <v>2866</v>
      </c>
    </row>
    <row r="91" spans="1:6" s="102" customFormat="1" ht="16.5" customHeight="1" x14ac:dyDescent="0.45">
      <c r="A91" s="286"/>
      <c r="B91" s="289"/>
      <c r="C91" s="289"/>
      <c r="D91" s="289"/>
      <c r="E91" s="289"/>
      <c r="F91" s="289"/>
    </row>
    <row r="92" spans="1:6" s="102" customFormat="1" ht="30" customHeight="1" x14ac:dyDescent="0.45">
      <c r="A92" s="307"/>
      <c r="B92" s="765" t="s">
        <v>443</v>
      </c>
      <c r="C92" s="765"/>
      <c r="D92" s="765"/>
      <c r="E92" s="765"/>
      <c r="F92" s="765"/>
    </row>
    <row r="93" spans="1:6" s="102" customFormat="1" ht="16.5" customHeight="1" x14ac:dyDescent="0.45">
      <c r="A93" s="298" t="s">
        <v>97</v>
      </c>
      <c r="B93" s="89"/>
      <c r="C93" s="89"/>
      <c r="D93" s="89"/>
      <c r="E93" s="89"/>
      <c r="F93" s="89"/>
    </row>
    <row r="94" spans="1:6" s="102" customFormat="1" ht="16.5" customHeight="1" x14ac:dyDescent="0.45">
      <c r="A94" s="99" t="s">
        <v>380</v>
      </c>
      <c r="B94" s="292">
        <v>0.28999999999999998</v>
      </c>
      <c r="C94" s="292">
        <v>0.28999999999999998</v>
      </c>
      <c r="D94" s="292">
        <v>0.28999999999999998</v>
      </c>
      <c r="E94" s="292">
        <v>0.5</v>
      </c>
      <c r="F94" s="292">
        <v>0.52</v>
      </c>
    </row>
    <row r="95" spans="1:6" s="102" customFormat="1" ht="16.5" customHeight="1" x14ac:dyDescent="0.45">
      <c r="A95" s="99" t="s">
        <v>381</v>
      </c>
      <c r="B95" s="292">
        <v>0.71</v>
      </c>
      <c r="C95" s="292">
        <v>0.71</v>
      </c>
      <c r="D95" s="292">
        <v>0.71</v>
      </c>
      <c r="E95" s="292">
        <v>0.5</v>
      </c>
      <c r="F95" s="292">
        <v>0.48</v>
      </c>
    </row>
    <row r="96" spans="1:6" s="102" customFormat="1" ht="16.5" customHeight="1" x14ac:dyDescent="0.45">
      <c r="A96" s="305" t="s">
        <v>449</v>
      </c>
      <c r="B96" s="292">
        <v>0.35</v>
      </c>
      <c r="C96" s="292">
        <v>0.39</v>
      </c>
      <c r="D96" s="292">
        <v>0.39</v>
      </c>
      <c r="E96" s="292">
        <v>0.22</v>
      </c>
      <c r="F96" s="292">
        <v>0.18</v>
      </c>
    </row>
    <row r="97" spans="1:6" s="102" customFormat="1" ht="16.5" customHeight="1" x14ac:dyDescent="0.45">
      <c r="A97" s="301" t="s">
        <v>382</v>
      </c>
      <c r="B97" s="292">
        <v>0.56999999999999995</v>
      </c>
      <c r="C97" s="292">
        <v>0.56000000000000005</v>
      </c>
      <c r="D97" s="292">
        <v>0.56999999999999995</v>
      </c>
      <c r="E97" s="292">
        <v>0.35</v>
      </c>
      <c r="F97" s="292">
        <v>0.33</v>
      </c>
    </row>
    <row r="98" spans="1:6" s="102" customFormat="1" ht="16.5" customHeight="1" x14ac:dyDescent="0.45">
      <c r="A98" s="301" t="s">
        <v>383</v>
      </c>
      <c r="B98" s="292">
        <v>0.14000000000000001</v>
      </c>
      <c r="C98" s="292">
        <v>0.15</v>
      </c>
      <c r="D98" s="292">
        <v>0.14000000000000001</v>
      </c>
      <c r="E98" s="292">
        <v>0.15</v>
      </c>
      <c r="F98" s="292">
        <v>0.15</v>
      </c>
    </row>
    <row r="99" spans="1:6" s="102" customFormat="1" ht="16.5" customHeight="1" x14ac:dyDescent="0.45">
      <c r="A99" s="286" t="s">
        <v>384</v>
      </c>
      <c r="B99" s="309">
        <v>1</v>
      </c>
      <c r="C99" s="309">
        <v>1</v>
      </c>
      <c r="D99" s="309">
        <v>1</v>
      </c>
      <c r="E99" s="309">
        <v>1</v>
      </c>
      <c r="F99" s="309">
        <v>1</v>
      </c>
    </row>
    <row r="100" spans="1:6" s="102" customFormat="1" ht="6.75" customHeight="1" x14ac:dyDescent="0.45">
      <c r="A100" s="95"/>
      <c r="B100" s="95"/>
      <c r="C100" s="161"/>
      <c r="D100" s="95"/>
      <c r="E100" s="161"/>
      <c r="F100" s="95"/>
    </row>
  </sheetData>
  <mergeCells count="18">
    <mergeCell ref="A82:F82"/>
    <mergeCell ref="B64:F64"/>
    <mergeCell ref="B73:F73"/>
    <mergeCell ref="B83:F83"/>
    <mergeCell ref="B92:F92"/>
    <mergeCell ref="A2:F2"/>
    <mergeCell ref="A3:F3"/>
    <mergeCell ref="A6:F6"/>
    <mergeCell ref="A25:F25"/>
    <mergeCell ref="A4:F4"/>
    <mergeCell ref="B7:F7"/>
    <mergeCell ref="B16:F16"/>
    <mergeCell ref="A63:F63"/>
    <mergeCell ref="B26:F26"/>
    <mergeCell ref="B35:F35"/>
    <mergeCell ref="B45:F45"/>
    <mergeCell ref="B54:F54"/>
    <mergeCell ref="A44:F4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fitToPage="1"/>
  </sheetPr>
  <dimension ref="A1:Z49"/>
  <sheetViews>
    <sheetView showGridLines="0" workbookViewId="0"/>
  </sheetViews>
  <sheetFormatPr defaultColWidth="18.73046875" defaultRowHeight="12.95" customHeight="1" x14ac:dyDescent="0.35"/>
  <cols>
    <col min="1" max="1" width="35.73046875" style="8" customWidth="1"/>
    <col min="2" max="3" width="15.73046875" style="8" customWidth="1"/>
    <col min="4" max="5" width="15.73046875" style="40" customWidth="1"/>
    <col min="6" max="8" width="15.73046875" style="8" customWidth="1"/>
    <col min="9" max="10" width="15.73046875" style="40" customWidth="1"/>
    <col min="11" max="13" width="15.73046875" style="8" customWidth="1"/>
    <col min="14" max="15" width="15.73046875" style="40" customWidth="1"/>
    <col min="16" max="18" width="15.73046875" style="8" customWidth="1"/>
    <col min="19" max="20" width="15.73046875" style="40" customWidth="1"/>
    <col min="21" max="23" width="15.73046875" style="8" customWidth="1"/>
    <col min="24" max="25" width="15.73046875" style="40" customWidth="1"/>
    <col min="26" max="26" width="15.73046875" style="8" customWidth="1"/>
    <col min="27" max="16384" width="18.73046875" style="8"/>
  </cols>
  <sheetData>
    <row r="1" spans="1:26" ht="15.75" customHeight="1" x14ac:dyDescent="0.35">
      <c r="A1" s="258"/>
      <c r="B1" s="24"/>
      <c r="C1" s="24"/>
      <c r="D1" s="24"/>
      <c r="E1" s="24"/>
      <c r="F1" s="24"/>
    </row>
    <row r="2" spans="1:26" ht="19.5" customHeight="1" x14ac:dyDescent="0.35">
      <c r="A2" s="715" t="s">
        <v>385</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6" ht="15" customHeight="1" x14ac:dyDescent="0.35">
      <c r="A3" s="757" t="s">
        <v>33</v>
      </c>
      <c r="B3" s="757"/>
      <c r="C3" s="757"/>
      <c r="D3" s="757"/>
      <c r="E3" s="757"/>
      <c r="F3" s="757"/>
      <c r="G3" s="757"/>
      <c r="H3" s="757"/>
      <c r="I3" s="757"/>
      <c r="J3" s="757"/>
      <c r="K3" s="757"/>
      <c r="L3" s="757"/>
      <c r="M3" s="757"/>
      <c r="N3" s="757"/>
      <c r="O3" s="757"/>
      <c r="P3" s="757"/>
      <c r="Q3" s="757"/>
      <c r="R3" s="757"/>
      <c r="S3" s="757"/>
      <c r="T3" s="757"/>
      <c r="U3" s="757"/>
      <c r="V3" s="757"/>
      <c r="W3" s="757"/>
      <c r="X3" s="757"/>
      <c r="Y3" s="757"/>
      <c r="Z3" s="757"/>
    </row>
    <row r="4" spans="1:26" s="91" customFormat="1" ht="15" customHeight="1" x14ac:dyDescent="0.45">
      <c r="A4" s="758"/>
      <c r="B4" s="758"/>
      <c r="C4" s="758"/>
      <c r="D4" s="758"/>
      <c r="E4" s="758"/>
      <c r="F4" s="758"/>
      <c r="G4" s="758"/>
      <c r="H4" s="758"/>
      <c r="I4" s="758"/>
      <c r="J4" s="758"/>
      <c r="K4" s="758"/>
      <c r="L4" s="758"/>
      <c r="M4" s="758"/>
      <c r="N4" s="758"/>
      <c r="O4" s="758"/>
      <c r="P4" s="758"/>
      <c r="Q4" s="758"/>
      <c r="R4" s="758"/>
      <c r="S4" s="758"/>
      <c r="T4" s="758"/>
      <c r="U4" s="758"/>
      <c r="V4" s="758"/>
      <c r="W4" s="758"/>
      <c r="X4" s="758"/>
      <c r="Y4" s="758"/>
      <c r="Z4" s="758"/>
    </row>
    <row r="5" spans="1:26" s="310" customFormat="1" ht="15" customHeight="1" x14ac:dyDescent="0.45">
      <c r="A5" s="296"/>
      <c r="B5" s="768" t="s">
        <v>34</v>
      </c>
      <c r="C5" s="769"/>
      <c r="D5" s="769"/>
      <c r="E5" s="769"/>
      <c r="F5" s="770"/>
      <c r="G5" s="768" t="s">
        <v>15</v>
      </c>
      <c r="H5" s="769"/>
      <c r="I5" s="769"/>
      <c r="J5" s="769"/>
      <c r="K5" s="770"/>
      <c r="L5" s="768" t="s">
        <v>16</v>
      </c>
      <c r="M5" s="769"/>
      <c r="N5" s="769"/>
      <c r="O5" s="769"/>
      <c r="P5" s="770"/>
      <c r="Q5" s="768" t="s">
        <v>17</v>
      </c>
      <c r="R5" s="769"/>
      <c r="S5" s="769"/>
      <c r="T5" s="769"/>
      <c r="U5" s="770"/>
      <c r="V5" s="768" t="s">
        <v>18</v>
      </c>
      <c r="W5" s="769"/>
      <c r="X5" s="769"/>
      <c r="Y5" s="769"/>
      <c r="Z5" s="770"/>
    </row>
    <row r="6" spans="1:26" s="102" customFormat="1" ht="15" customHeight="1" x14ac:dyDescent="0.45">
      <c r="A6" s="407"/>
      <c r="B6" s="771"/>
      <c r="C6" s="772"/>
      <c r="D6" s="772"/>
      <c r="E6" s="772"/>
      <c r="F6" s="773"/>
      <c r="G6" s="771"/>
      <c r="H6" s="772"/>
      <c r="I6" s="772"/>
      <c r="J6" s="772"/>
      <c r="K6" s="773"/>
      <c r="L6" s="771"/>
      <c r="M6" s="772"/>
      <c r="N6" s="772"/>
      <c r="O6" s="772"/>
      <c r="P6" s="773"/>
      <c r="Q6" s="771"/>
      <c r="R6" s="772"/>
      <c r="S6" s="772"/>
      <c r="T6" s="772"/>
      <c r="U6" s="773"/>
      <c r="V6" s="771"/>
      <c r="W6" s="772"/>
      <c r="X6" s="772"/>
      <c r="Y6" s="772"/>
      <c r="Z6" s="773"/>
    </row>
    <row r="7" spans="1:26" s="102" customFormat="1" ht="30" customHeight="1" x14ac:dyDescent="0.45">
      <c r="A7" s="420"/>
      <c r="B7" s="264" t="s">
        <v>358</v>
      </c>
      <c r="C7" s="453" t="s">
        <v>359</v>
      </c>
      <c r="D7" s="567" t="s">
        <v>577</v>
      </c>
      <c r="E7" s="567" t="s">
        <v>688</v>
      </c>
      <c r="F7" s="567" t="s">
        <v>689</v>
      </c>
      <c r="G7" s="567" t="s">
        <v>358</v>
      </c>
      <c r="H7" s="567" t="s">
        <v>359</v>
      </c>
      <c r="I7" s="567" t="s">
        <v>577</v>
      </c>
      <c r="J7" s="567" t="s">
        <v>688</v>
      </c>
      <c r="K7" s="567" t="s">
        <v>689</v>
      </c>
      <c r="L7" s="567" t="s">
        <v>358</v>
      </c>
      <c r="M7" s="567" t="s">
        <v>359</v>
      </c>
      <c r="N7" s="567" t="s">
        <v>577</v>
      </c>
      <c r="O7" s="567" t="s">
        <v>688</v>
      </c>
      <c r="P7" s="567" t="s">
        <v>689</v>
      </c>
      <c r="Q7" s="567" t="s">
        <v>358</v>
      </c>
      <c r="R7" s="567" t="s">
        <v>359</v>
      </c>
      <c r="S7" s="567" t="s">
        <v>577</v>
      </c>
      <c r="T7" s="567" t="s">
        <v>688</v>
      </c>
      <c r="U7" s="567" t="s">
        <v>689</v>
      </c>
      <c r="V7" s="567" t="s">
        <v>358</v>
      </c>
      <c r="W7" s="567" t="s">
        <v>359</v>
      </c>
      <c r="X7" s="567" t="s">
        <v>577</v>
      </c>
      <c r="Y7" s="567" t="s">
        <v>688</v>
      </c>
      <c r="Z7" s="567" t="s">
        <v>689</v>
      </c>
    </row>
    <row r="8" spans="1:26" s="102" customFormat="1" ht="30" customHeight="1" x14ac:dyDescent="0.45">
      <c r="A8" s="299"/>
      <c r="B8" s="767" t="s">
        <v>75</v>
      </c>
      <c r="C8" s="767"/>
      <c r="D8" s="767"/>
      <c r="E8" s="767"/>
      <c r="F8" s="767"/>
      <c r="G8" s="767"/>
      <c r="H8" s="767"/>
      <c r="I8" s="767"/>
      <c r="J8" s="767"/>
      <c r="K8" s="767"/>
      <c r="L8" s="767"/>
      <c r="M8" s="767"/>
      <c r="N8" s="767"/>
      <c r="O8" s="767"/>
      <c r="P8" s="767"/>
      <c r="Q8" s="767"/>
      <c r="R8" s="767"/>
      <c r="S8" s="767"/>
      <c r="T8" s="767"/>
      <c r="U8" s="767"/>
      <c r="V8" s="767"/>
      <c r="W8" s="767"/>
      <c r="X8" s="767"/>
      <c r="Y8" s="767"/>
      <c r="Z8" s="767"/>
    </row>
    <row r="9" spans="1:26" s="102" customFormat="1" ht="16.5" customHeight="1" x14ac:dyDescent="0.45">
      <c r="A9" s="304" t="s">
        <v>434</v>
      </c>
      <c r="B9" s="100"/>
      <c r="C9" s="100"/>
      <c r="D9" s="100"/>
      <c r="E9" s="100"/>
      <c r="F9" s="100"/>
      <c r="G9" s="100"/>
      <c r="H9" s="100"/>
      <c r="I9" s="100"/>
      <c r="J9" s="100"/>
      <c r="K9" s="100"/>
      <c r="L9" s="100"/>
      <c r="M9" s="100"/>
      <c r="N9" s="100"/>
      <c r="O9" s="100"/>
      <c r="P9" s="100"/>
      <c r="Q9" s="100"/>
      <c r="R9" s="100"/>
      <c r="S9" s="100"/>
      <c r="T9" s="100"/>
      <c r="U9" s="100"/>
      <c r="V9" s="100"/>
      <c r="W9" s="100"/>
      <c r="X9" s="100"/>
      <c r="Y9" s="100"/>
      <c r="Z9" s="100"/>
    </row>
    <row r="10" spans="1:26" s="102" customFormat="1" ht="16.5" customHeight="1" x14ac:dyDescent="0.45">
      <c r="A10" s="99" t="s">
        <v>386</v>
      </c>
      <c r="B10" s="650" t="s">
        <v>761</v>
      </c>
      <c r="C10" s="648">
        <v>1</v>
      </c>
      <c r="D10" s="648">
        <v>1</v>
      </c>
      <c r="E10" s="650" t="s">
        <v>761</v>
      </c>
      <c r="F10" s="650" t="s">
        <v>761</v>
      </c>
      <c r="G10" s="648">
        <v>8</v>
      </c>
      <c r="H10" s="648">
        <v>8</v>
      </c>
      <c r="I10" s="648">
        <v>8</v>
      </c>
      <c r="J10" s="648">
        <v>7</v>
      </c>
      <c r="K10" s="648">
        <v>3</v>
      </c>
      <c r="L10" s="648">
        <v>5</v>
      </c>
      <c r="M10" s="648">
        <v>5</v>
      </c>
      <c r="N10" s="648">
        <v>5</v>
      </c>
      <c r="O10" s="648">
        <v>4</v>
      </c>
      <c r="P10" s="648">
        <v>5</v>
      </c>
      <c r="Q10" s="650" t="s">
        <v>761</v>
      </c>
      <c r="R10" s="648">
        <v>20</v>
      </c>
      <c r="S10" s="648">
        <v>17</v>
      </c>
      <c r="T10" s="650" t="s">
        <v>761</v>
      </c>
      <c r="U10" s="648">
        <v>15</v>
      </c>
      <c r="V10" s="648">
        <v>28</v>
      </c>
      <c r="W10" s="648">
        <v>34</v>
      </c>
      <c r="X10" s="648">
        <v>31</v>
      </c>
      <c r="Y10" s="648">
        <v>28</v>
      </c>
      <c r="Z10" s="648">
        <v>23</v>
      </c>
    </row>
    <row r="11" spans="1:26" s="102" customFormat="1" ht="16.5" customHeight="1" x14ac:dyDescent="0.45">
      <c r="A11" s="99" t="s">
        <v>110</v>
      </c>
      <c r="B11" s="648">
        <v>42</v>
      </c>
      <c r="C11" s="648">
        <v>36</v>
      </c>
      <c r="D11" s="648">
        <v>36</v>
      </c>
      <c r="E11" s="648">
        <v>36</v>
      </c>
      <c r="F11" s="648">
        <v>30</v>
      </c>
      <c r="G11" s="648">
        <v>664</v>
      </c>
      <c r="H11" s="648">
        <v>619</v>
      </c>
      <c r="I11" s="648">
        <v>630</v>
      </c>
      <c r="J11" s="648">
        <v>622</v>
      </c>
      <c r="K11" s="648">
        <v>584</v>
      </c>
      <c r="L11" s="648">
        <v>341</v>
      </c>
      <c r="M11" s="648">
        <v>398</v>
      </c>
      <c r="N11" s="648">
        <v>391</v>
      </c>
      <c r="O11" s="648">
        <v>369</v>
      </c>
      <c r="P11" s="648">
        <v>432</v>
      </c>
      <c r="Q11" s="648">
        <v>1691</v>
      </c>
      <c r="R11" s="648">
        <v>1840</v>
      </c>
      <c r="S11" s="648">
        <v>1850</v>
      </c>
      <c r="T11" s="648">
        <v>1674</v>
      </c>
      <c r="U11" s="648">
        <v>1739</v>
      </c>
      <c r="V11" s="648">
        <v>2738</v>
      </c>
      <c r="W11" s="648">
        <v>2893</v>
      </c>
      <c r="X11" s="648">
        <v>2907</v>
      </c>
      <c r="Y11" s="648">
        <v>2701</v>
      </c>
      <c r="Z11" s="648">
        <v>2785</v>
      </c>
    </row>
    <row r="12" spans="1:26" s="102" customFormat="1" ht="16.5" customHeight="1" x14ac:dyDescent="0.45">
      <c r="A12" s="99" t="s">
        <v>111</v>
      </c>
      <c r="B12" s="648">
        <v>7</v>
      </c>
      <c r="C12" s="648">
        <v>6</v>
      </c>
      <c r="D12" s="648">
        <v>7</v>
      </c>
      <c r="E12" s="648">
        <v>10</v>
      </c>
      <c r="F12" s="648">
        <v>6</v>
      </c>
      <c r="G12" s="648">
        <v>39</v>
      </c>
      <c r="H12" s="648">
        <v>39</v>
      </c>
      <c r="I12" s="648">
        <v>40</v>
      </c>
      <c r="J12" s="648">
        <v>41</v>
      </c>
      <c r="K12" s="648">
        <v>46</v>
      </c>
      <c r="L12" s="648">
        <v>8</v>
      </c>
      <c r="M12" s="648">
        <v>9</v>
      </c>
      <c r="N12" s="648">
        <v>9</v>
      </c>
      <c r="O12" s="650" t="s">
        <v>761</v>
      </c>
      <c r="P12" s="648">
        <v>10</v>
      </c>
      <c r="Q12" s="648">
        <v>2</v>
      </c>
      <c r="R12" s="648">
        <v>3</v>
      </c>
      <c r="S12" s="648">
        <v>2</v>
      </c>
      <c r="T12" s="650" t="s">
        <v>761</v>
      </c>
      <c r="U12" s="648">
        <v>2</v>
      </c>
      <c r="V12" s="648">
        <v>57</v>
      </c>
      <c r="W12" s="648">
        <v>57</v>
      </c>
      <c r="X12" s="648">
        <v>58</v>
      </c>
      <c r="Y12" s="648">
        <v>76</v>
      </c>
      <c r="Z12" s="648">
        <v>64</v>
      </c>
    </row>
    <row r="13" spans="1:26" s="102" customFormat="1" ht="16.5" customHeight="1" x14ac:dyDescent="0.45">
      <c r="A13" s="99" t="s">
        <v>112</v>
      </c>
      <c r="B13" s="648">
        <v>14</v>
      </c>
      <c r="C13" s="648">
        <v>14</v>
      </c>
      <c r="D13" s="648">
        <v>12</v>
      </c>
      <c r="E13" s="648">
        <v>10</v>
      </c>
      <c r="F13" s="648">
        <v>12</v>
      </c>
      <c r="G13" s="648">
        <v>70</v>
      </c>
      <c r="H13" s="648">
        <v>65</v>
      </c>
      <c r="I13" s="648">
        <v>70</v>
      </c>
      <c r="J13" s="648">
        <v>76</v>
      </c>
      <c r="K13" s="648">
        <v>83</v>
      </c>
      <c r="L13" s="648">
        <v>40</v>
      </c>
      <c r="M13" s="648">
        <v>39</v>
      </c>
      <c r="N13" s="648">
        <v>48</v>
      </c>
      <c r="O13" s="648">
        <v>43</v>
      </c>
      <c r="P13" s="648">
        <v>46</v>
      </c>
      <c r="Q13" s="648">
        <v>23</v>
      </c>
      <c r="R13" s="648">
        <v>20</v>
      </c>
      <c r="S13" s="648">
        <v>18</v>
      </c>
      <c r="T13" s="648">
        <v>19</v>
      </c>
      <c r="U13" s="648">
        <v>19</v>
      </c>
      <c r="V13" s="648">
        <v>147</v>
      </c>
      <c r="W13" s="648">
        <v>138</v>
      </c>
      <c r="X13" s="648">
        <v>148</v>
      </c>
      <c r="Y13" s="648">
        <v>148</v>
      </c>
      <c r="Z13" s="648">
        <v>160</v>
      </c>
    </row>
    <row r="14" spans="1:26" s="102" customFormat="1" ht="16.5" customHeight="1" x14ac:dyDescent="0.45">
      <c r="A14" s="99" t="s">
        <v>113</v>
      </c>
      <c r="B14" s="648">
        <v>0</v>
      </c>
      <c r="C14" s="648">
        <v>0</v>
      </c>
      <c r="D14" s="648">
        <v>0</v>
      </c>
      <c r="E14" s="648">
        <v>0</v>
      </c>
      <c r="F14" s="648">
        <v>0</v>
      </c>
      <c r="G14" s="650" t="s">
        <v>761</v>
      </c>
      <c r="H14" s="648">
        <v>0</v>
      </c>
      <c r="I14" s="650" t="s">
        <v>761</v>
      </c>
      <c r="J14" s="650" t="s">
        <v>761</v>
      </c>
      <c r="K14" s="650" t="s">
        <v>761</v>
      </c>
      <c r="L14" s="650" t="s">
        <v>761</v>
      </c>
      <c r="M14" s="650" t="s">
        <v>761</v>
      </c>
      <c r="N14" s="650" t="s">
        <v>761</v>
      </c>
      <c r="O14" s="650" t="s">
        <v>761</v>
      </c>
      <c r="P14" s="650" t="s">
        <v>761</v>
      </c>
      <c r="Q14" s="650" t="s">
        <v>761</v>
      </c>
      <c r="R14" s="650" t="s">
        <v>761</v>
      </c>
      <c r="S14" s="650" t="s">
        <v>761</v>
      </c>
      <c r="T14" s="650" t="s">
        <v>761</v>
      </c>
      <c r="U14" s="650" t="s">
        <v>761</v>
      </c>
      <c r="V14" s="650" t="s">
        <v>761</v>
      </c>
      <c r="W14" s="650" t="s">
        <v>761</v>
      </c>
      <c r="X14" s="650" t="s">
        <v>761</v>
      </c>
      <c r="Y14" s="650" t="s">
        <v>761</v>
      </c>
      <c r="Z14" s="650" t="s">
        <v>761</v>
      </c>
    </row>
    <row r="15" spans="1:26" s="102" customFormat="1" ht="16.5" customHeight="1" x14ac:dyDescent="0.45">
      <c r="A15" s="99" t="s">
        <v>114</v>
      </c>
      <c r="B15" s="650" t="s">
        <v>761</v>
      </c>
      <c r="C15" s="650" t="s">
        <v>761</v>
      </c>
      <c r="D15" s="650" t="s">
        <v>761</v>
      </c>
      <c r="E15" s="650" t="s">
        <v>761</v>
      </c>
      <c r="F15" s="650" t="s">
        <v>761</v>
      </c>
      <c r="G15" s="650" t="s">
        <v>761</v>
      </c>
      <c r="H15" s="650" t="s">
        <v>761</v>
      </c>
      <c r="I15" s="648">
        <v>21</v>
      </c>
      <c r="J15" s="648">
        <v>17</v>
      </c>
      <c r="K15" s="648">
        <v>17</v>
      </c>
      <c r="L15" s="648">
        <v>28</v>
      </c>
      <c r="M15" s="648">
        <v>32</v>
      </c>
      <c r="N15" s="650" t="s">
        <v>761</v>
      </c>
      <c r="O15" s="650" t="s">
        <v>761</v>
      </c>
      <c r="P15" s="648">
        <v>52</v>
      </c>
      <c r="Q15" s="648">
        <v>334</v>
      </c>
      <c r="R15" s="648">
        <v>404</v>
      </c>
      <c r="S15" s="648">
        <v>357</v>
      </c>
      <c r="T15" s="648">
        <v>568</v>
      </c>
      <c r="U15" s="648">
        <v>401</v>
      </c>
      <c r="V15" s="648">
        <v>395</v>
      </c>
      <c r="W15" s="648">
        <v>470</v>
      </c>
      <c r="X15" s="648">
        <v>439</v>
      </c>
      <c r="Y15" s="648">
        <v>641</v>
      </c>
      <c r="Z15" s="648">
        <v>478</v>
      </c>
    </row>
    <row r="16" spans="1:26" s="102" customFormat="1" ht="16.5" customHeight="1" x14ac:dyDescent="0.45">
      <c r="A16" s="99" t="s">
        <v>115</v>
      </c>
      <c r="B16" s="648">
        <v>0</v>
      </c>
      <c r="C16" s="650" t="s">
        <v>761</v>
      </c>
      <c r="D16" s="650" t="s">
        <v>761</v>
      </c>
      <c r="E16" s="650" t="s">
        <v>761</v>
      </c>
      <c r="F16" s="650" t="s">
        <v>761</v>
      </c>
      <c r="G16" s="650" t="s">
        <v>761</v>
      </c>
      <c r="H16" s="650" t="s">
        <v>761</v>
      </c>
      <c r="I16" s="648">
        <v>2</v>
      </c>
      <c r="J16" s="648">
        <v>0</v>
      </c>
      <c r="K16" s="648">
        <v>1</v>
      </c>
      <c r="L16" s="648">
        <v>3</v>
      </c>
      <c r="M16" s="648">
        <v>4</v>
      </c>
      <c r="N16" s="648">
        <v>5</v>
      </c>
      <c r="O16" s="648">
        <v>4</v>
      </c>
      <c r="P16" s="648">
        <v>4</v>
      </c>
      <c r="Q16" s="650" t="s">
        <v>761</v>
      </c>
      <c r="R16" s="650" t="s">
        <v>761</v>
      </c>
      <c r="S16" s="650" t="s">
        <v>761</v>
      </c>
      <c r="T16" s="650" t="s">
        <v>761</v>
      </c>
      <c r="U16" s="650" t="s">
        <v>761</v>
      </c>
      <c r="V16" s="648">
        <v>14</v>
      </c>
      <c r="W16" s="648">
        <v>13</v>
      </c>
      <c r="X16" s="648">
        <v>14</v>
      </c>
      <c r="Y16" s="648">
        <v>11</v>
      </c>
      <c r="Z16" s="648">
        <v>14</v>
      </c>
    </row>
    <row r="17" spans="1:26" s="102" customFormat="1" ht="16.5" customHeight="1" x14ac:dyDescent="0.45">
      <c r="A17" s="50" t="s">
        <v>116</v>
      </c>
      <c r="B17" s="648">
        <v>1</v>
      </c>
      <c r="C17" s="648">
        <v>1</v>
      </c>
      <c r="D17" s="648">
        <v>1</v>
      </c>
      <c r="E17" s="648">
        <v>1</v>
      </c>
      <c r="F17" s="648">
        <v>1</v>
      </c>
      <c r="G17" s="648">
        <v>5</v>
      </c>
      <c r="H17" s="648">
        <v>5</v>
      </c>
      <c r="I17" s="648">
        <v>3</v>
      </c>
      <c r="J17" s="648">
        <v>4</v>
      </c>
      <c r="K17" s="648">
        <v>4</v>
      </c>
      <c r="L17" s="648">
        <v>2</v>
      </c>
      <c r="M17" s="648">
        <v>2</v>
      </c>
      <c r="N17" s="648">
        <v>2</v>
      </c>
      <c r="O17" s="648">
        <v>1</v>
      </c>
      <c r="P17" s="648">
        <v>1</v>
      </c>
      <c r="Q17" s="648">
        <v>1</v>
      </c>
      <c r="R17" s="648">
        <v>1</v>
      </c>
      <c r="S17" s="648">
        <v>1</v>
      </c>
      <c r="T17" s="648">
        <v>1</v>
      </c>
      <c r="U17" s="648">
        <v>1</v>
      </c>
      <c r="V17" s="648">
        <v>9</v>
      </c>
      <c r="W17" s="648">
        <v>9</v>
      </c>
      <c r="X17" s="648">
        <v>7</v>
      </c>
      <c r="Y17" s="648">
        <v>7</v>
      </c>
      <c r="Z17" s="648">
        <v>7</v>
      </c>
    </row>
    <row r="18" spans="1:26" s="102" customFormat="1" ht="16.5" customHeight="1" x14ac:dyDescent="0.45">
      <c r="A18" s="50" t="s">
        <v>117</v>
      </c>
      <c r="B18" s="650" t="s">
        <v>761</v>
      </c>
      <c r="C18" s="648">
        <v>1</v>
      </c>
      <c r="D18" s="648">
        <v>1</v>
      </c>
      <c r="E18" s="650" t="s">
        <v>761</v>
      </c>
      <c r="F18" s="648">
        <v>1</v>
      </c>
      <c r="G18" s="648">
        <v>6</v>
      </c>
      <c r="H18" s="648">
        <v>7</v>
      </c>
      <c r="I18" s="648">
        <v>8</v>
      </c>
      <c r="J18" s="648">
        <v>8</v>
      </c>
      <c r="K18" s="648">
        <v>7</v>
      </c>
      <c r="L18" s="648">
        <v>2</v>
      </c>
      <c r="M18" s="648">
        <v>2</v>
      </c>
      <c r="N18" s="648">
        <v>3</v>
      </c>
      <c r="O18" s="648">
        <v>2</v>
      </c>
      <c r="P18" s="648">
        <v>3</v>
      </c>
      <c r="Q18" s="650" t="s">
        <v>761</v>
      </c>
      <c r="R18" s="648">
        <v>0</v>
      </c>
      <c r="S18" s="648">
        <v>0</v>
      </c>
      <c r="T18" s="650" t="s">
        <v>761</v>
      </c>
      <c r="U18" s="650" t="s">
        <v>761</v>
      </c>
      <c r="V18" s="648">
        <v>8</v>
      </c>
      <c r="W18" s="648">
        <v>10</v>
      </c>
      <c r="X18" s="648">
        <v>12</v>
      </c>
      <c r="Y18" s="648">
        <v>12</v>
      </c>
      <c r="Z18" s="648">
        <v>11</v>
      </c>
    </row>
    <row r="19" spans="1:26" s="102" customFormat="1" ht="16.5" customHeight="1" x14ac:dyDescent="0.45">
      <c r="A19" s="99" t="s">
        <v>118</v>
      </c>
      <c r="B19" s="648">
        <v>125</v>
      </c>
      <c r="C19" s="648">
        <v>133</v>
      </c>
      <c r="D19" s="648">
        <v>128</v>
      </c>
      <c r="E19" s="648">
        <v>123</v>
      </c>
      <c r="F19" s="648">
        <v>125</v>
      </c>
      <c r="G19" s="648">
        <v>877</v>
      </c>
      <c r="H19" s="648">
        <v>1060</v>
      </c>
      <c r="I19" s="648">
        <v>1191</v>
      </c>
      <c r="J19" s="648">
        <v>1203</v>
      </c>
      <c r="K19" s="648">
        <v>1332</v>
      </c>
      <c r="L19" s="648">
        <v>582</v>
      </c>
      <c r="M19" s="648">
        <v>645</v>
      </c>
      <c r="N19" s="648">
        <v>641</v>
      </c>
      <c r="O19" s="648">
        <v>730</v>
      </c>
      <c r="P19" s="648">
        <v>934</v>
      </c>
      <c r="Q19" s="648">
        <v>53</v>
      </c>
      <c r="R19" s="648">
        <v>36</v>
      </c>
      <c r="S19" s="648">
        <v>42</v>
      </c>
      <c r="T19" s="648">
        <v>335</v>
      </c>
      <c r="U19" s="648">
        <v>76</v>
      </c>
      <c r="V19" s="648">
        <v>1637</v>
      </c>
      <c r="W19" s="648">
        <v>1874</v>
      </c>
      <c r="X19" s="648">
        <v>2002</v>
      </c>
      <c r="Y19" s="648">
        <v>2390</v>
      </c>
      <c r="Z19" s="648">
        <v>2466</v>
      </c>
    </row>
    <row r="20" spans="1:26" s="102" customFormat="1" ht="16.5" customHeight="1" x14ac:dyDescent="0.45">
      <c r="A20" s="99" t="s">
        <v>119</v>
      </c>
      <c r="B20" s="650" t="s">
        <v>761</v>
      </c>
      <c r="C20" s="650" t="s">
        <v>761</v>
      </c>
      <c r="D20" s="650" t="s">
        <v>761</v>
      </c>
      <c r="E20" s="650" t="s">
        <v>761</v>
      </c>
      <c r="F20" s="650" t="s">
        <v>761</v>
      </c>
      <c r="G20" s="648">
        <v>11</v>
      </c>
      <c r="H20" s="648">
        <v>15</v>
      </c>
      <c r="I20" s="648">
        <v>20</v>
      </c>
      <c r="J20" s="648">
        <v>27</v>
      </c>
      <c r="K20" s="648">
        <v>32</v>
      </c>
      <c r="L20" s="648">
        <v>16</v>
      </c>
      <c r="M20" s="648">
        <v>13</v>
      </c>
      <c r="N20" s="648">
        <v>14</v>
      </c>
      <c r="O20" s="648">
        <v>19</v>
      </c>
      <c r="P20" s="648">
        <v>26</v>
      </c>
      <c r="Q20" s="650" t="s">
        <v>761</v>
      </c>
      <c r="R20" s="650" t="s">
        <v>761</v>
      </c>
      <c r="S20" s="650" t="s">
        <v>761</v>
      </c>
      <c r="T20" s="650" t="s">
        <v>761</v>
      </c>
      <c r="U20" s="650" t="s">
        <v>761</v>
      </c>
      <c r="V20" s="648">
        <v>49</v>
      </c>
      <c r="W20" s="648">
        <v>55</v>
      </c>
      <c r="X20" s="648">
        <v>59</v>
      </c>
      <c r="Y20" s="648">
        <v>68</v>
      </c>
      <c r="Z20" s="648">
        <v>85</v>
      </c>
    </row>
    <row r="21" spans="1:26" s="102" customFormat="1" ht="16.5" customHeight="1" x14ac:dyDescent="0.45">
      <c r="A21" s="99" t="s">
        <v>120</v>
      </c>
      <c r="B21" s="648">
        <v>3</v>
      </c>
      <c r="C21" s="648">
        <v>2</v>
      </c>
      <c r="D21" s="648">
        <v>2</v>
      </c>
      <c r="E21" s="648">
        <v>3</v>
      </c>
      <c r="F21" s="648">
        <v>2</v>
      </c>
      <c r="G21" s="648">
        <v>12</v>
      </c>
      <c r="H21" s="648">
        <v>17</v>
      </c>
      <c r="I21" s="648">
        <v>19</v>
      </c>
      <c r="J21" s="648">
        <v>13</v>
      </c>
      <c r="K21" s="648">
        <v>12</v>
      </c>
      <c r="L21" s="648">
        <v>6</v>
      </c>
      <c r="M21" s="648">
        <v>6</v>
      </c>
      <c r="N21" s="648">
        <v>5</v>
      </c>
      <c r="O21" s="648">
        <v>6</v>
      </c>
      <c r="P21" s="648">
        <v>6</v>
      </c>
      <c r="Q21" s="648">
        <v>3</v>
      </c>
      <c r="R21" s="648">
        <v>3</v>
      </c>
      <c r="S21" s="648">
        <v>4</v>
      </c>
      <c r="T21" s="650" t="s">
        <v>761</v>
      </c>
      <c r="U21" s="648">
        <v>4</v>
      </c>
      <c r="V21" s="648">
        <v>25</v>
      </c>
      <c r="W21" s="648">
        <v>28</v>
      </c>
      <c r="X21" s="648">
        <v>29</v>
      </c>
      <c r="Y21" s="648">
        <v>28</v>
      </c>
      <c r="Z21" s="648">
        <v>23</v>
      </c>
    </row>
    <row r="22" spans="1:26" s="102" customFormat="1" ht="16.5" customHeight="1" x14ac:dyDescent="0.45">
      <c r="A22" s="99" t="s">
        <v>121</v>
      </c>
      <c r="B22" s="650" t="s">
        <v>761</v>
      </c>
      <c r="C22" s="650" t="s">
        <v>761</v>
      </c>
      <c r="D22" s="650" t="s">
        <v>761</v>
      </c>
      <c r="E22" s="650" t="s">
        <v>761</v>
      </c>
      <c r="F22" s="650" t="s">
        <v>761</v>
      </c>
      <c r="G22" s="650" t="s">
        <v>761</v>
      </c>
      <c r="H22" s="648">
        <v>5</v>
      </c>
      <c r="I22" s="650" t="s">
        <v>761</v>
      </c>
      <c r="J22" s="650" t="s">
        <v>761</v>
      </c>
      <c r="K22" s="650" t="s">
        <v>761</v>
      </c>
      <c r="L22" s="650" t="s">
        <v>761</v>
      </c>
      <c r="M22" s="650" t="s">
        <v>761</v>
      </c>
      <c r="N22" s="650" t="s">
        <v>761</v>
      </c>
      <c r="O22" s="650" t="s">
        <v>761</v>
      </c>
      <c r="P22" s="650" t="s">
        <v>761</v>
      </c>
      <c r="Q22" s="650" t="s">
        <v>761</v>
      </c>
      <c r="R22" s="650" t="s">
        <v>761</v>
      </c>
      <c r="S22" s="650" t="s">
        <v>761</v>
      </c>
      <c r="T22" s="650" t="s">
        <v>761</v>
      </c>
      <c r="U22" s="650" t="s">
        <v>761</v>
      </c>
      <c r="V22" s="650" t="s">
        <v>761</v>
      </c>
      <c r="W22" s="650" t="s">
        <v>761</v>
      </c>
      <c r="X22" s="650" t="s">
        <v>761</v>
      </c>
      <c r="Y22" s="650" t="s">
        <v>761</v>
      </c>
      <c r="Z22" s="650" t="s">
        <v>761</v>
      </c>
    </row>
    <row r="23" spans="1:26" s="102" customFormat="1" ht="16.5" customHeight="1" x14ac:dyDescent="0.45">
      <c r="A23" s="99" t="s">
        <v>122</v>
      </c>
      <c r="B23" s="648">
        <v>0</v>
      </c>
      <c r="C23" s="648">
        <v>0</v>
      </c>
      <c r="D23" s="648">
        <v>0</v>
      </c>
      <c r="E23" s="648">
        <v>0</v>
      </c>
      <c r="F23" s="648">
        <v>0</v>
      </c>
      <c r="G23" s="648">
        <v>36</v>
      </c>
      <c r="H23" s="648">
        <v>31</v>
      </c>
      <c r="I23" s="648">
        <v>28</v>
      </c>
      <c r="J23" s="650" t="s">
        <v>761</v>
      </c>
      <c r="K23" s="650" t="s">
        <v>761</v>
      </c>
      <c r="L23" s="648">
        <v>4</v>
      </c>
      <c r="M23" s="648">
        <v>4</v>
      </c>
      <c r="N23" s="648">
        <v>5</v>
      </c>
      <c r="O23" s="650" t="s">
        <v>761</v>
      </c>
      <c r="P23" s="650" t="s">
        <v>761</v>
      </c>
      <c r="Q23" s="648">
        <v>28</v>
      </c>
      <c r="R23" s="648">
        <v>30</v>
      </c>
      <c r="S23" s="648">
        <v>31</v>
      </c>
      <c r="T23" s="648">
        <v>32</v>
      </c>
      <c r="U23" s="648">
        <v>42</v>
      </c>
      <c r="V23" s="648">
        <v>68</v>
      </c>
      <c r="W23" s="648">
        <v>65</v>
      </c>
      <c r="X23" s="648">
        <v>64</v>
      </c>
      <c r="Y23" s="648">
        <v>62</v>
      </c>
      <c r="Z23" s="648">
        <v>78</v>
      </c>
    </row>
    <row r="24" spans="1:26" s="102" customFormat="1" ht="16.5" customHeight="1" x14ac:dyDescent="0.45">
      <c r="A24" s="99" t="s">
        <v>123</v>
      </c>
      <c r="B24" s="648">
        <v>4</v>
      </c>
      <c r="C24" s="648">
        <v>4</v>
      </c>
      <c r="D24" s="648">
        <v>2</v>
      </c>
      <c r="E24" s="648">
        <v>3</v>
      </c>
      <c r="F24" s="648">
        <v>3</v>
      </c>
      <c r="G24" s="648">
        <v>2</v>
      </c>
      <c r="H24" s="648">
        <v>2</v>
      </c>
      <c r="I24" s="648">
        <v>2</v>
      </c>
      <c r="J24" s="648">
        <v>2</v>
      </c>
      <c r="K24" s="648">
        <v>2</v>
      </c>
      <c r="L24" s="648">
        <v>3</v>
      </c>
      <c r="M24" s="648">
        <v>3</v>
      </c>
      <c r="N24" s="648">
        <v>4</v>
      </c>
      <c r="O24" s="648">
        <v>3</v>
      </c>
      <c r="P24" s="648">
        <v>3</v>
      </c>
      <c r="Q24" s="648">
        <v>7</v>
      </c>
      <c r="R24" s="648">
        <v>9</v>
      </c>
      <c r="S24" s="648">
        <v>8</v>
      </c>
      <c r="T24" s="648">
        <v>8</v>
      </c>
      <c r="U24" s="648">
        <v>8</v>
      </c>
      <c r="V24" s="648">
        <v>16</v>
      </c>
      <c r="W24" s="648">
        <v>18</v>
      </c>
      <c r="X24" s="648">
        <v>16</v>
      </c>
      <c r="Y24" s="648">
        <v>15</v>
      </c>
      <c r="Z24" s="648">
        <v>16</v>
      </c>
    </row>
    <row r="25" spans="1:26" s="102" customFormat="1" ht="16.5" customHeight="1" x14ac:dyDescent="0.45">
      <c r="A25" s="99" t="s">
        <v>124</v>
      </c>
      <c r="B25" s="648">
        <v>4</v>
      </c>
      <c r="C25" s="648">
        <v>3</v>
      </c>
      <c r="D25" s="648">
        <v>3</v>
      </c>
      <c r="E25" s="648">
        <v>3</v>
      </c>
      <c r="F25" s="648">
        <v>2</v>
      </c>
      <c r="G25" s="648">
        <v>7</v>
      </c>
      <c r="H25" s="648">
        <v>7</v>
      </c>
      <c r="I25" s="648">
        <v>8</v>
      </c>
      <c r="J25" s="648">
        <v>8</v>
      </c>
      <c r="K25" s="648">
        <v>7</v>
      </c>
      <c r="L25" s="648">
        <v>3</v>
      </c>
      <c r="M25" s="648">
        <v>3</v>
      </c>
      <c r="N25" s="648">
        <v>3</v>
      </c>
      <c r="O25" s="648">
        <v>3</v>
      </c>
      <c r="P25" s="648">
        <v>3</v>
      </c>
      <c r="Q25" s="648">
        <v>22</v>
      </c>
      <c r="R25" s="648">
        <v>22</v>
      </c>
      <c r="S25" s="648">
        <v>20</v>
      </c>
      <c r="T25" s="648">
        <v>22</v>
      </c>
      <c r="U25" s="648">
        <v>7</v>
      </c>
      <c r="V25" s="648">
        <v>35</v>
      </c>
      <c r="W25" s="648">
        <v>35</v>
      </c>
      <c r="X25" s="648">
        <v>34</v>
      </c>
      <c r="Y25" s="648">
        <v>35</v>
      </c>
      <c r="Z25" s="648">
        <v>20</v>
      </c>
    </row>
    <row r="26" spans="1:26" s="102" customFormat="1" ht="16.5" customHeight="1" x14ac:dyDescent="0.45">
      <c r="A26" s="99" t="s">
        <v>387</v>
      </c>
      <c r="B26" s="648">
        <v>13</v>
      </c>
      <c r="C26" s="648">
        <v>5</v>
      </c>
      <c r="D26" s="648">
        <v>5</v>
      </c>
      <c r="E26" s="648">
        <v>3</v>
      </c>
      <c r="F26" s="648">
        <v>6</v>
      </c>
      <c r="G26" s="648">
        <v>426</v>
      </c>
      <c r="H26" s="648">
        <v>487</v>
      </c>
      <c r="I26" s="648">
        <v>610</v>
      </c>
      <c r="J26" s="648">
        <v>610</v>
      </c>
      <c r="K26" s="648">
        <v>695</v>
      </c>
      <c r="L26" s="648">
        <v>18</v>
      </c>
      <c r="M26" s="648">
        <v>32</v>
      </c>
      <c r="N26" s="648">
        <v>27</v>
      </c>
      <c r="O26" s="648">
        <v>47</v>
      </c>
      <c r="P26" s="648">
        <v>25</v>
      </c>
      <c r="Q26" s="648">
        <v>202</v>
      </c>
      <c r="R26" s="648">
        <v>231</v>
      </c>
      <c r="S26" s="648">
        <v>256</v>
      </c>
      <c r="T26" s="648">
        <v>276</v>
      </c>
      <c r="U26" s="648">
        <v>313</v>
      </c>
      <c r="V26" s="648">
        <v>659</v>
      </c>
      <c r="W26" s="648">
        <v>755</v>
      </c>
      <c r="X26" s="648">
        <v>898</v>
      </c>
      <c r="Y26" s="648">
        <v>937</v>
      </c>
      <c r="Z26" s="648">
        <v>1038</v>
      </c>
    </row>
    <row r="27" spans="1:26" s="102" customFormat="1" ht="16.5" customHeight="1" x14ac:dyDescent="0.45">
      <c r="A27" s="101" t="s">
        <v>278</v>
      </c>
      <c r="B27" s="648">
        <v>230</v>
      </c>
      <c r="C27" s="648">
        <v>220</v>
      </c>
      <c r="D27" s="648">
        <v>210</v>
      </c>
      <c r="E27" s="648">
        <v>206</v>
      </c>
      <c r="F27" s="648">
        <v>196</v>
      </c>
      <c r="G27" s="649">
        <v>2187</v>
      </c>
      <c r="H27" s="649">
        <v>2390</v>
      </c>
      <c r="I27" s="649">
        <v>2665</v>
      </c>
      <c r="J27" s="649">
        <v>2667</v>
      </c>
      <c r="K27" s="649">
        <v>2859</v>
      </c>
      <c r="L27" s="649">
        <v>1063</v>
      </c>
      <c r="M27" s="649">
        <v>1198</v>
      </c>
      <c r="N27" s="649">
        <v>1212</v>
      </c>
      <c r="O27" s="649">
        <v>1315</v>
      </c>
      <c r="P27" s="649">
        <v>1555</v>
      </c>
      <c r="Q27" s="649">
        <v>2700</v>
      </c>
      <c r="R27" s="649">
        <v>2942</v>
      </c>
      <c r="S27" s="649">
        <v>2808</v>
      </c>
      <c r="T27" s="649">
        <v>3210</v>
      </c>
      <c r="U27" s="649">
        <v>2866</v>
      </c>
      <c r="V27" s="649">
        <v>6180</v>
      </c>
      <c r="W27" s="649">
        <v>6750</v>
      </c>
      <c r="X27" s="649">
        <v>6895</v>
      </c>
      <c r="Y27" s="649">
        <v>7398</v>
      </c>
      <c r="Z27" s="649">
        <v>7476</v>
      </c>
    </row>
    <row r="28" spans="1:26" s="102" customFormat="1" ht="16.5" customHeight="1" x14ac:dyDescent="0.45">
      <c r="A28" s="101"/>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row>
    <row r="29" spans="1:26" s="102" customFormat="1" ht="27.75" customHeight="1" x14ac:dyDescent="0.45">
      <c r="A29" s="148"/>
      <c r="B29" s="767" t="s">
        <v>443</v>
      </c>
      <c r="C29" s="767"/>
      <c r="D29" s="767"/>
      <c r="E29" s="767"/>
      <c r="F29" s="767"/>
      <c r="G29" s="767"/>
      <c r="H29" s="767"/>
      <c r="I29" s="767"/>
      <c r="J29" s="767"/>
      <c r="K29" s="767"/>
      <c r="L29" s="767"/>
      <c r="M29" s="767"/>
      <c r="N29" s="767"/>
      <c r="O29" s="767"/>
      <c r="P29" s="767"/>
      <c r="Q29" s="767"/>
      <c r="R29" s="767"/>
      <c r="S29" s="767"/>
      <c r="T29" s="767"/>
      <c r="U29" s="767"/>
      <c r="V29" s="767"/>
      <c r="W29" s="767"/>
      <c r="X29" s="767"/>
      <c r="Y29" s="767"/>
      <c r="Z29" s="767"/>
    </row>
    <row r="30" spans="1:26" s="102" customFormat="1" ht="16.5" customHeight="1" x14ac:dyDescent="0.45">
      <c r="A30" s="304" t="s">
        <v>434</v>
      </c>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row>
    <row r="31" spans="1:26" s="102" customFormat="1" ht="16.5" customHeight="1" x14ac:dyDescent="0.45">
      <c r="A31" s="99" t="s">
        <v>386</v>
      </c>
      <c r="B31" s="651" t="s">
        <v>761</v>
      </c>
      <c r="C31" s="179">
        <v>0</v>
      </c>
      <c r="D31" s="179">
        <v>0</v>
      </c>
      <c r="E31" s="651" t="s">
        <v>761</v>
      </c>
      <c r="F31" s="651" t="s">
        <v>761</v>
      </c>
      <c r="G31" s="179">
        <v>0</v>
      </c>
      <c r="H31" s="179">
        <v>0</v>
      </c>
      <c r="I31" s="179">
        <v>0</v>
      </c>
      <c r="J31" s="179">
        <v>0</v>
      </c>
      <c r="K31" s="179">
        <v>0</v>
      </c>
      <c r="L31" s="179">
        <v>0</v>
      </c>
      <c r="M31" s="179">
        <v>0</v>
      </c>
      <c r="N31" s="179">
        <v>0</v>
      </c>
      <c r="O31" s="179">
        <v>0</v>
      </c>
      <c r="P31" s="179">
        <v>0</v>
      </c>
      <c r="Q31" s="651" t="s">
        <v>761</v>
      </c>
      <c r="R31" s="179">
        <v>0.01</v>
      </c>
      <c r="S31" s="179">
        <v>0.01</v>
      </c>
      <c r="T31" s="651" t="s">
        <v>761</v>
      </c>
      <c r="U31" s="179">
        <v>0.01</v>
      </c>
      <c r="V31" s="179">
        <v>0</v>
      </c>
      <c r="W31" s="179">
        <v>0</v>
      </c>
      <c r="X31" s="179">
        <v>0</v>
      </c>
      <c r="Y31" s="179">
        <v>0</v>
      </c>
      <c r="Z31" s="179">
        <v>0</v>
      </c>
    </row>
    <row r="32" spans="1:26" s="102" customFormat="1" ht="16.5" customHeight="1" x14ac:dyDescent="0.45">
      <c r="A32" s="99" t="s">
        <v>110</v>
      </c>
      <c r="B32" s="179">
        <v>0.18</v>
      </c>
      <c r="C32" s="179">
        <v>0.16</v>
      </c>
      <c r="D32" s="179">
        <v>0.17</v>
      </c>
      <c r="E32" s="179">
        <v>0.18</v>
      </c>
      <c r="F32" s="179">
        <v>0.15</v>
      </c>
      <c r="G32" s="179">
        <v>0.3</v>
      </c>
      <c r="H32" s="179">
        <v>0.26</v>
      </c>
      <c r="I32" s="179">
        <v>0.24</v>
      </c>
      <c r="J32" s="179">
        <v>0.23</v>
      </c>
      <c r="K32" s="179">
        <v>0.2</v>
      </c>
      <c r="L32" s="179">
        <v>0.32</v>
      </c>
      <c r="M32" s="179">
        <v>0.33</v>
      </c>
      <c r="N32" s="179">
        <v>0.32</v>
      </c>
      <c r="O32" s="179">
        <v>0.28000000000000003</v>
      </c>
      <c r="P32" s="179">
        <v>0.28000000000000003</v>
      </c>
      <c r="Q32" s="179">
        <v>0.63</v>
      </c>
      <c r="R32" s="179">
        <v>0.63</v>
      </c>
      <c r="S32" s="179">
        <v>0.66</v>
      </c>
      <c r="T32" s="179">
        <v>0.52</v>
      </c>
      <c r="U32" s="179">
        <v>0.61</v>
      </c>
      <c r="V32" s="179">
        <v>0.44</v>
      </c>
      <c r="W32" s="179">
        <v>0.43</v>
      </c>
      <c r="X32" s="179">
        <v>0.42</v>
      </c>
      <c r="Y32" s="179">
        <v>0.37</v>
      </c>
      <c r="Z32" s="179">
        <v>0.37</v>
      </c>
    </row>
    <row r="33" spans="1:26" s="102" customFormat="1" ht="16.5" customHeight="1" x14ac:dyDescent="0.45">
      <c r="A33" s="99" t="s">
        <v>111</v>
      </c>
      <c r="B33" s="179">
        <v>0.03</v>
      </c>
      <c r="C33" s="179">
        <v>0.03</v>
      </c>
      <c r="D33" s="179">
        <v>0.03</v>
      </c>
      <c r="E33" s="179">
        <v>0.05</v>
      </c>
      <c r="F33" s="179">
        <v>0.03</v>
      </c>
      <c r="G33" s="179">
        <v>0.02</v>
      </c>
      <c r="H33" s="179">
        <v>0.02</v>
      </c>
      <c r="I33" s="179">
        <v>0.01</v>
      </c>
      <c r="J33" s="179">
        <v>0.02</v>
      </c>
      <c r="K33" s="179">
        <v>0.02</v>
      </c>
      <c r="L33" s="179">
        <v>0.01</v>
      </c>
      <c r="M33" s="179">
        <v>0.01</v>
      </c>
      <c r="N33" s="179">
        <v>0.01</v>
      </c>
      <c r="O33" s="651" t="s">
        <v>761</v>
      </c>
      <c r="P33" s="179">
        <v>0.01</v>
      </c>
      <c r="Q33" s="179">
        <v>0</v>
      </c>
      <c r="R33" s="179">
        <v>0</v>
      </c>
      <c r="S33" s="179">
        <v>0</v>
      </c>
      <c r="T33" s="651" t="s">
        <v>761</v>
      </c>
      <c r="U33" s="179">
        <v>0</v>
      </c>
      <c r="V33" s="179">
        <v>0.01</v>
      </c>
      <c r="W33" s="179">
        <v>0.01</v>
      </c>
      <c r="X33" s="179">
        <v>0.01</v>
      </c>
      <c r="Y33" s="179">
        <v>0.01</v>
      </c>
      <c r="Z33" s="179">
        <v>0.01</v>
      </c>
    </row>
    <row r="34" spans="1:26" s="102" customFormat="1" ht="16.5" customHeight="1" x14ac:dyDescent="0.45">
      <c r="A34" s="99" t="s">
        <v>112</v>
      </c>
      <c r="B34" s="179">
        <v>0.06</v>
      </c>
      <c r="C34" s="179">
        <v>0.06</v>
      </c>
      <c r="D34" s="179">
        <v>0.06</v>
      </c>
      <c r="E34" s="179">
        <v>0.05</v>
      </c>
      <c r="F34" s="179">
        <v>0.06</v>
      </c>
      <c r="G34" s="179">
        <v>0.03</v>
      </c>
      <c r="H34" s="179">
        <v>0.03</v>
      </c>
      <c r="I34" s="179">
        <v>0.03</v>
      </c>
      <c r="J34" s="179">
        <v>0.03</v>
      </c>
      <c r="K34" s="179">
        <v>0.03</v>
      </c>
      <c r="L34" s="179">
        <v>0.04</v>
      </c>
      <c r="M34" s="179">
        <v>0.03</v>
      </c>
      <c r="N34" s="179">
        <v>0.04</v>
      </c>
      <c r="O34" s="179">
        <v>0.03</v>
      </c>
      <c r="P34" s="179">
        <v>0.03</v>
      </c>
      <c r="Q34" s="179">
        <v>0.01</v>
      </c>
      <c r="R34" s="179">
        <v>0.01</v>
      </c>
      <c r="S34" s="179">
        <v>0.01</v>
      </c>
      <c r="T34" s="179">
        <v>0.01</v>
      </c>
      <c r="U34" s="179">
        <v>0.01</v>
      </c>
      <c r="V34" s="179">
        <v>0.02</v>
      </c>
      <c r="W34" s="179">
        <v>0.02</v>
      </c>
      <c r="X34" s="179">
        <v>0.02</v>
      </c>
      <c r="Y34" s="179">
        <v>0.02</v>
      </c>
      <c r="Z34" s="179">
        <v>0.02</v>
      </c>
    </row>
    <row r="35" spans="1:26" s="102" customFormat="1" ht="16.5" customHeight="1" x14ac:dyDescent="0.45">
      <c r="A35" s="99" t="s">
        <v>113</v>
      </c>
      <c r="B35" s="179">
        <v>0</v>
      </c>
      <c r="C35" s="179">
        <v>0</v>
      </c>
      <c r="D35" s="179">
        <v>0</v>
      </c>
      <c r="E35" s="179">
        <v>0</v>
      </c>
      <c r="F35" s="179">
        <v>0</v>
      </c>
      <c r="G35" s="651" t="s">
        <v>761</v>
      </c>
      <c r="H35" s="179">
        <v>0</v>
      </c>
      <c r="I35" s="651" t="s">
        <v>761</v>
      </c>
      <c r="J35" s="651" t="s">
        <v>761</v>
      </c>
      <c r="K35" s="651" t="s">
        <v>761</v>
      </c>
      <c r="L35" s="651" t="s">
        <v>761</v>
      </c>
      <c r="M35" s="651" t="s">
        <v>761</v>
      </c>
      <c r="N35" s="651" t="s">
        <v>761</v>
      </c>
      <c r="O35" s="651" t="s">
        <v>761</v>
      </c>
      <c r="P35" s="651" t="s">
        <v>761</v>
      </c>
      <c r="Q35" s="651" t="s">
        <v>761</v>
      </c>
      <c r="R35" s="651" t="s">
        <v>761</v>
      </c>
      <c r="S35" s="651" t="s">
        <v>761</v>
      </c>
      <c r="T35" s="651" t="s">
        <v>761</v>
      </c>
      <c r="U35" s="651" t="s">
        <v>761</v>
      </c>
      <c r="V35" s="651" t="s">
        <v>761</v>
      </c>
      <c r="W35" s="651" t="s">
        <v>761</v>
      </c>
      <c r="X35" s="651" t="s">
        <v>761</v>
      </c>
      <c r="Y35" s="651" t="s">
        <v>761</v>
      </c>
      <c r="Z35" s="651" t="s">
        <v>761</v>
      </c>
    </row>
    <row r="36" spans="1:26" s="102" customFormat="1" ht="16.5" customHeight="1" x14ac:dyDescent="0.45">
      <c r="A36" s="99" t="s">
        <v>114</v>
      </c>
      <c r="B36" s="651" t="s">
        <v>761</v>
      </c>
      <c r="C36" s="651" t="s">
        <v>761</v>
      </c>
      <c r="D36" s="651" t="s">
        <v>761</v>
      </c>
      <c r="E36" s="651" t="s">
        <v>761</v>
      </c>
      <c r="F36" s="651" t="s">
        <v>761</v>
      </c>
      <c r="G36" s="651" t="s">
        <v>761</v>
      </c>
      <c r="H36" s="651" t="s">
        <v>761</v>
      </c>
      <c r="I36" s="179">
        <v>0.01</v>
      </c>
      <c r="J36" s="179">
        <v>0.01</v>
      </c>
      <c r="K36" s="179">
        <v>0.01</v>
      </c>
      <c r="L36" s="179">
        <v>0.03</v>
      </c>
      <c r="M36" s="179">
        <v>0.03</v>
      </c>
      <c r="N36" s="651" t="s">
        <v>761</v>
      </c>
      <c r="O36" s="651" t="s">
        <v>761</v>
      </c>
      <c r="P36" s="179">
        <v>0.03</v>
      </c>
      <c r="Q36" s="179">
        <v>0.12</v>
      </c>
      <c r="R36" s="179">
        <v>0.14000000000000001</v>
      </c>
      <c r="S36" s="179">
        <v>0.13</v>
      </c>
      <c r="T36" s="179">
        <v>0.18</v>
      </c>
      <c r="U36" s="179">
        <v>0.14000000000000001</v>
      </c>
      <c r="V36" s="179">
        <v>0.06</v>
      </c>
      <c r="W36" s="179">
        <v>7.0000000000000007E-2</v>
      </c>
      <c r="X36" s="179">
        <v>0.06</v>
      </c>
      <c r="Y36" s="179">
        <v>0.09</v>
      </c>
      <c r="Z36" s="179">
        <v>0.06</v>
      </c>
    </row>
    <row r="37" spans="1:26" s="102" customFormat="1" ht="16.5" customHeight="1" x14ac:dyDescent="0.45">
      <c r="A37" s="99" t="s">
        <v>115</v>
      </c>
      <c r="B37" s="179">
        <v>0</v>
      </c>
      <c r="C37" s="651" t="s">
        <v>761</v>
      </c>
      <c r="D37" s="651" t="s">
        <v>761</v>
      </c>
      <c r="E37" s="651" t="s">
        <v>761</v>
      </c>
      <c r="F37" s="651" t="s">
        <v>761</v>
      </c>
      <c r="G37" s="651" t="s">
        <v>761</v>
      </c>
      <c r="H37" s="651" t="s">
        <v>761</v>
      </c>
      <c r="I37" s="179">
        <v>0</v>
      </c>
      <c r="J37" s="179">
        <v>0</v>
      </c>
      <c r="K37" s="179">
        <v>0</v>
      </c>
      <c r="L37" s="179">
        <v>0</v>
      </c>
      <c r="M37" s="179">
        <v>0</v>
      </c>
      <c r="N37" s="179">
        <v>0</v>
      </c>
      <c r="O37" s="179">
        <v>0</v>
      </c>
      <c r="P37" s="179">
        <v>0</v>
      </c>
      <c r="Q37" s="651" t="s">
        <v>761</v>
      </c>
      <c r="R37" s="651" t="s">
        <v>761</v>
      </c>
      <c r="S37" s="651" t="s">
        <v>761</v>
      </c>
      <c r="T37" s="651" t="s">
        <v>761</v>
      </c>
      <c r="U37" s="651" t="s">
        <v>761</v>
      </c>
      <c r="V37" s="179">
        <v>0</v>
      </c>
      <c r="W37" s="179">
        <v>0</v>
      </c>
      <c r="X37" s="179">
        <v>0</v>
      </c>
      <c r="Y37" s="179">
        <v>0</v>
      </c>
      <c r="Z37" s="179">
        <v>0</v>
      </c>
    </row>
    <row r="38" spans="1:26" s="102" customFormat="1" ht="16.5" customHeight="1" x14ac:dyDescent="0.45">
      <c r="A38" s="50" t="s">
        <v>116</v>
      </c>
      <c r="B38" s="179">
        <v>0</v>
      </c>
      <c r="C38" s="179">
        <v>0</v>
      </c>
      <c r="D38" s="179">
        <v>0</v>
      </c>
      <c r="E38" s="179">
        <v>0</v>
      </c>
      <c r="F38" s="179">
        <v>0</v>
      </c>
      <c r="G38" s="179">
        <v>0</v>
      </c>
      <c r="H38" s="179">
        <v>0</v>
      </c>
      <c r="I38" s="179">
        <v>0</v>
      </c>
      <c r="J38" s="179">
        <v>0</v>
      </c>
      <c r="K38" s="179">
        <v>0</v>
      </c>
      <c r="L38" s="179">
        <v>0</v>
      </c>
      <c r="M38" s="179">
        <v>0</v>
      </c>
      <c r="N38" s="179">
        <v>0</v>
      </c>
      <c r="O38" s="179">
        <v>0</v>
      </c>
      <c r="P38" s="179">
        <v>0</v>
      </c>
      <c r="Q38" s="179">
        <v>0</v>
      </c>
      <c r="R38" s="179">
        <v>0</v>
      </c>
      <c r="S38" s="179">
        <v>0</v>
      </c>
      <c r="T38" s="179">
        <v>0</v>
      </c>
      <c r="U38" s="179">
        <v>0</v>
      </c>
      <c r="V38" s="179">
        <v>0</v>
      </c>
      <c r="W38" s="179">
        <v>0</v>
      </c>
      <c r="X38" s="179">
        <v>0</v>
      </c>
      <c r="Y38" s="179">
        <v>0</v>
      </c>
      <c r="Z38" s="179">
        <v>0</v>
      </c>
    </row>
    <row r="39" spans="1:26" s="102" customFormat="1" ht="16.5" customHeight="1" x14ac:dyDescent="0.45">
      <c r="A39" s="50" t="s">
        <v>117</v>
      </c>
      <c r="B39" s="651" t="s">
        <v>761</v>
      </c>
      <c r="C39" s="179">
        <v>0</v>
      </c>
      <c r="D39" s="179">
        <v>0.01</v>
      </c>
      <c r="E39" s="651" t="s">
        <v>761</v>
      </c>
      <c r="F39" s="179">
        <v>0.01</v>
      </c>
      <c r="G39" s="179">
        <v>0</v>
      </c>
      <c r="H39" s="179">
        <v>0</v>
      </c>
      <c r="I39" s="179">
        <v>0</v>
      </c>
      <c r="J39" s="179">
        <v>0</v>
      </c>
      <c r="K39" s="179">
        <v>0</v>
      </c>
      <c r="L39" s="179">
        <v>0</v>
      </c>
      <c r="M39" s="179">
        <v>0</v>
      </c>
      <c r="N39" s="179">
        <v>0</v>
      </c>
      <c r="O39" s="179">
        <v>0</v>
      </c>
      <c r="P39" s="179">
        <v>0</v>
      </c>
      <c r="Q39" s="651" t="s">
        <v>761</v>
      </c>
      <c r="R39" s="179">
        <v>0</v>
      </c>
      <c r="S39" s="179">
        <v>0</v>
      </c>
      <c r="T39" s="651" t="s">
        <v>761</v>
      </c>
      <c r="U39" s="651" t="s">
        <v>761</v>
      </c>
      <c r="V39" s="179">
        <v>0</v>
      </c>
      <c r="W39" s="179">
        <v>0</v>
      </c>
      <c r="X39" s="179">
        <v>0</v>
      </c>
      <c r="Y39" s="179">
        <v>0</v>
      </c>
      <c r="Z39" s="179">
        <v>0</v>
      </c>
    </row>
    <row r="40" spans="1:26" s="102" customFormat="1" ht="16.5" customHeight="1" x14ac:dyDescent="0.45">
      <c r="A40" s="99" t="s">
        <v>118</v>
      </c>
      <c r="B40" s="179">
        <v>0.54</v>
      </c>
      <c r="C40" s="179">
        <v>0.6</v>
      </c>
      <c r="D40" s="179">
        <v>0.61</v>
      </c>
      <c r="E40" s="179">
        <v>0.6</v>
      </c>
      <c r="F40" s="179">
        <v>0.63</v>
      </c>
      <c r="G40" s="179">
        <v>0.4</v>
      </c>
      <c r="H40" s="179">
        <v>0.44</v>
      </c>
      <c r="I40" s="179">
        <v>0.45</v>
      </c>
      <c r="J40" s="179">
        <v>0.45</v>
      </c>
      <c r="K40" s="179">
        <v>0.47</v>
      </c>
      <c r="L40" s="179">
        <v>0.55000000000000004</v>
      </c>
      <c r="M40" s="179">
        <v>0.54</v>
      </c>
      <c r="N40" s="179">
        <v>0.53</v>
      </c>
      <c r="O40" s="179">
        <v>0.56000000000000005</v>
      </c>
      <c r="P40" s="179">
        <v>0.6</v>
      </c>
      <c r="Q40" s="179">
        <v>0.02</v>
      </c>
      <c r="R40" s="179">
        <v>0.01</v>
      </c>
      <c r="S40" s="179">
        <v>0.01</v>
      </c>
      <c r="T40" s="179">
        <v>0.1</v>
      </c>
      <c r="U40" s="179">
        <v>0.03</v>
      </c>
      <c r="V40" s="179">
        <v>0.26</v>
      </c>
      <c r="W40" s="179">
        <v>0.28000000000000003</v>
      </c>
      <c r="X40" s="179">
        <v>0.28999999999999998</v>
      </c>
      <c r="Y40" s="179">
        <v>0.32</v>
      </c>
      <c r="Z40" s="179">
        <v>0.33</v>
      </c>
    </row>
    <row r="41" spans="1:26" s="102" customFormat="1" ht="16.5" customHeight="1" x14ac:dyDescent="0.45">
      <c r="A41" s="99" t="s">
        <v>119</v>
      </c>
      <c r="B41" s="651" t="s">
        <v>761</v>
      </c>
      <c r="C41" s="651" t="s">
        <v>761</v>
      </c>
      <c r="D41" s="651" t="s">
        <v>761</v>
      </c>
      <c r="E41" s="651" t="s">
        <v>761</v>
      </c>
      <c r="F41" s="651" t="s">
        <v>761</v>
      </c>
      <c r="G41" s="179">
        <v>0.01</v>
      </c>
      <c r="H41" s="179">
        <v>0.01</v>
      </c>
      <c r="I41" s="179">
        <v>0.01</v>
      </c>
      <c r="J41" s="179">
        <v>0.01</v>
      </c>
      <c r="K41" s="179">
        <v>0.01</v>
      </c>
      <c r="L41" s="179">
        <v>0.02</v>
      </c>
      <c r="M41" s="179">
        <v>0.01</v>
      </c>
      <c r="N41" s="179">
        <v>0.01</v>
      </c>
      <c r="O41" s="179">
        <v>0.01</v>
      </c>
      <c r="P41" s="179">
        <v>0.02</v>
      </c>
      <c r="Q41" s="651" t="s">
        <v>761</v>
      </c>
      <c r="R41" s="651" t="s">
        <v>761</v>
      </c>
      <c r="S41" s="651" t="s">
        <v>761</v>
      </c>
      <c r="T41" s="651" t="s">
        <v>761</v>
      </c>
      <c r="U41" s="651" t="s">
        <v>761</v>
      </c>
      <c r="V41" s="179">
        <v>0.01</v>
      </c>
      <c r="W41" s="179">
        <v>0.01</v>
      </c>
      <c r="X41" s="179">
        <v>0.01</v>
      </c>
      <c r="Y41" s="179">
        <v>0.01</v>
      </c>
      <c r="Z41" s="179">
        <v>0.01</v>
      </c>
    </row>
    <row r="42" spans="1:26" s="102" customFormat="1" ht="16.5" customHeight="1" x14ac:dyDescent="0.45">
      <c r="A42" s="99" t="s">
        <v>120</v>
      </c>
      <c r="B42" s="179">
        <v>0.01</v>
      </c>
      <c r="C42" s="179">
        <v>0.01</v>
      </c>
      <c r="D42" s="179">
        <v>0.01</v>
      </c>
      <c r="E42" s="179">
        <v>0.01</v>
      </c>
      <c r="F42" s="179">
        <v>0.01</v>
      </c>
      <c r="G42" s="179">
        <v>0.01</v>
      </c>
      <c r="H42" s="179">
        <v>0.01</v>
      </c>
      <c r="I42" s="179">
        <v>0.01</v>
      </c>
      <c r="J42" s="179">
        <v>0</v>
      </c>
      <c r="K42" s="179">
        <v>0</v>
      </c>
      <c r="L42" s="179">
        <v>0.01</v>
      </c>
      <c r="M42" s="179">
        <v>0</v>
      </c>
      <c r="N42" s="179">
        <v>0</v>
      </c>
      <c r="O42" s="179">
        <v>0</v>
      </c>
      <c r="P42" s="179">
        <v>0</v>
      </c>
      <c r="Q42" s="179">
        <v>0</v>
      </c>
      <c r="R42" s="179">
        <v>0</v>
      </c>
      <c r="S42" s="179">
        <v>0</v>
      </c>
      <c r="T42" s="651" t="s">
        <v>761</v>
      </c>
      <c r="U42" s="179">
        <v>0</v>
      </c>
      <c r="V42" s="179">
        <v>0</v>
      </c>
      <c r="W42" s="179">
        <v>0</v>
      </c>
      <c r="X42" s="179">
        <v>0</v>
      </c>
      <c r="Y42" s="179">
        <v>0</v>
      </c>
      <c r="Z42" s="179">
        <v>0</v>
      </c>
    </row>
    <row r="43" spans="1:26" s="102" customFormat="1" ht="16.5" customHeight="1" x14ac:dyDescent="0.45">
      <c r="A43" s="99" t="s">
        <v>121</v>
      </c>
      <c r="B43" s="651" t="s">
        <v>761</v>
      </c>
      <c r="C43" s="651" t="s">
        <v>761</v>
      </c>
      <c r="D43" s="651" t="s">
        <v>761</v>
      </c>
      <c r="E43" s="651" t="s">
        <v>761</v>
      </c>
      <c r="F43" s="651" t="s">
        <v>761</v>
      </c>
      <c r="G43" s="651" t="s">
        <v>761</v>
      </c>
      <c r="H43" s="179">
        <v>0</v>
      </c>
      <c r="I43" s="651" t="s">
        <v>761</v>
      </c>
      <c r="J43" s="651" t="s">
        <v>761</v>
      </c>
      <c r="K43" s="651" t="s">
        <v>761</v>
      </c>
      <c r="L43" s="651" t="s">
        <v>761</v>
      </c>
      <c r="M43" s="651" t="s">
        <v>761</v>
      </c>
      <c r="N43" s="651" t="s">
        <v>761</v>
      </c>
      <c r="O43" s="651" t="s">
        <v>761</v>
      </c>
      <c r="P43" s="651" t="s">
        <v>761</v>
      </c>
      <c r="Q43" s="651" t="s">
        <v>761</v>
      </c>
      <c r="R43" s="651" t="s">
        <v>761</v>
      </c>
      <c r="S43" s="651" t="s">
        <v>761</v>
      </c>
      <c r="T43" s="651" t="s">
        <v>761</v>
      </c>
      <c r="U43" s="651" t="s">
        <v>761</v>
      </c>
      <c r="V43" s="651" t="s">
        <v>761</v>
      </c>
      <c r="W43" s="651" t="s">
        <v>761</v>
      </c>
      <c r="X43" s="651" t="s">
        <v>761</v>
      </c>
      <c r="Y43" s="651" t="s">
        <v>761</v>
      </c>
      <c r="Z43" s="651" t="s">
        <v>761</v>
      </c>
    </row>
    <row r="44" spans="1:26" s="102" customFormat="1" ht="16.5" customHeight="1" x14ac:dyDescent="0.45">
      <c r="A44" s="99" t="s">
        <v>122</v>
      </c>
      <c r="B44" s="179">
        <v>0</v>
      </c>
      <c r="C44" s="179">
        <v>0</v>
      </c>
      <c r="D44" s="179">
        <v>0</v>
      </c>
      <c r="E44" s="179">
        <v>0</v>
      </c>
      <c r="F44" s="179">
        <v>0</v>
      </c>
      <c r="G44" s="179">
        <v>0.02</v>
      </c>
      <c r="H44" s="179">
        <v>0.01</v>
      </c>
      <c r="I44" s="179">
        <v>0.01</v>
      </c>
      <c r="J44" s="651" t="s">
        <v>761</v>
      </c>
      <c r="K44" s="651" t="s">
        <v>761</v>
      </c>
      <c r="L44" s="179">
        <v>0</v>
      </c>
      <c r="M44" s="179">
        <v>0</v>
      </c>
      <c r="N44" s="179">
        <v>0</v>
      </c>
      <c r="O44" s="651" t="s">
        <v>761</v>
      </c>
      <c r="P44" s="651" t="s">
        <v>761</v>
      </c>
      <c r="Q44" s="179">
        <v>0.01</v>
      </c>
      <c r="R44" s="179">
        <v>0.01</v>
      </c>
      <c r="S44" s="179">
        <v>0.01</v>
      </c>
      <c r="T44" s="179">
        <v>0.01</v>
      </c>
      <c r="U44" s="179">
        <v>0.01</v>
      </c>
      <c r="V44" s="179">
        <v>0.01</v>
      </c>
      <c r="W44" s="179">
        <v>0.01</v>
      </c>
      <c r="X44" s="179">
        <v>0.01</v>
      </c>
      <c r="Y44" s="179">
        <v>0.01</v>
      </c>
      <c r="Z44" s="179">
        <v>0.01</v>
      </c>
    </row>
    <row r="45" spans="1:26" s="102" customFormat="1" ht="16.5" customHeight="1" x14ac:dyDescent="0.45">
      <c r="A45" s="99" t="s">
        <v>123</v>
      </c>
      <c r="B45" s="179">
        <v>0.02</v>
      </c>
      <c r="C45" s="179">
        <v>0.02</v>
      </c>
      <c r="D45" s="179">
        <v>0.01</v>
      </c>
      <c r="E45" s="179">
        <v>0.01</v>
      </c>
      <c r="F45" s="179">
        <v>0.01</v>
      </c>
      <c r="G45" s="179">
        <v>0</v>
      </c>
      <c r="H45" s="179">
        <v>0</v>
      </c>
      <c r="I45" s="179">
        <v>0</v>
      </c>
      <c r="J45" s="179">
        <v>0</v>
      </c>
      <c r="K45" s="179">
        <v>0</v>
      </c>
      <c r="L45" s="179">
        <v>0</v>
      </c>
      <c r="M45" s="179">
        <v>0</v>
      </c>
      <c r="N45" s="179">
        <v>0</v>
      </c>
      <c r="O45" s="179">
        <v>0</v>
      </c>
      <c r="P45" s="179">
        <v>0</v>
      </c>
      <c r="Q45" s="179">
        <v>0</v>
      </c>
      <c r="R45" s="179">
        <v>0</v>
      </c>
      <c r="S45" s="179">
        <v>0</v>
      </c>
      <c r="T45" s="179">
        <v>0</v>
      </c>
      <c r="U45" s="179">
        <v>0</v>
      </c>
      <c r="V45" s="179">
        <v>0</v>
      </c>
      <c r="W45" s="179">
        <v>0</v>
      </c>
      <c r="X45" s="179">
        <v>0</v>
      </c>
      <c r="Y45" s="179">
        <v>0</v>
      </c>
      <c r="Z45" s="179">
        <v>0</v>
      </c>
    </row>
    <row r="46" spans="1:26" s="102" customFormat="1" ht="16.5" customHeight="1" x14ac:dyDescent="0.45">
      <c r="A46" s="99" t="s">
        <v>124</v>
      </c>
      <c r="B46" s="179">
        <v>0.02</v>
      </c>
      <c r="C46" s="179">
        <v>0.01</v>
      </c>
      <c r="D46" s="179">
        <v>0.01</v>
      </c>
      <c r="E46" s="179">
        <v>0.01</v>
      </c>
      <c r="F46" s="179">
        <v>0.01</v>
      </c>
      <c r="G46" s="179">
        <v>0</v>
      </c>
      <c r="H46" s="179">
        <v>0</v>
      </c>
      <c r="I46" s="179">
        <v>0</v>
      </c>
      <c r="J46" s="179">
        <v>0</v>
      </c>
      <c r="K46" s="179">
        <v>0</v>
      </c>
      <c r="L46" s="179">
        <v>0</v>
      </c>
      <c r="M46" s="179">
        <v>0</v>
      </c>
      <c r="N46" s="179">
        <v>0</v>
      </c>
      <c r="O46" s="179">
        <v>0</v>
      </c>
      <c r="P46" s="179">
        <v>0</v>
      </c>
      <c r="Q46" s="179">
        <v>0.01</v>
      </c>
      <c r="R46" s="179">
        <v>0.01</v>
      </c>
      <c r="S46" s="179">
        <v>0.01</v>
      </c>
      <c r="T46" s="179">
        <v>0.01</v>
      </c>
      <c r="U46" s="179">
        <v>0</v>
      </c>
      <c r="V46" s="179">
        <v>0.01</v>
      </c>
      <c r="W46" s="179">
        <v>0.01</v>
      </c>
      <c r="X46" s="179">
        <v>0</v>
      </c>
      <c r="Y46" s="179">
        <v>0</v>
      </c>
      <c r="Z46" s="179">
        <v>0</v>
      </c>
    </row>
    <row r="47" spans="1:26" s="102" customFormat="1" ht="16.5" customHeight="1" x14ac:dyDescent="0.45">
      <c r="A47" s="99" t="s">
        <v>387</v>
      </c>
      <c r="B47" s="179">
        <v>0.06</v>
      </c>
      <c r="C47" s="179">
        <v>0.02</v>
      </c>
      <c r="D47" s="179">
        <v>0.02</v>
      </c>
      <c r="E47" s="179">
        <v>0.02</v>
      </c>
      <c r="F47" s="179">
        <v>0.03</v>
      </c>
      <c r="G47" s="179">
        <v>0.19</v>
      </c>
      <c r="H47" s="179">
        <v>0.2</v>
      </c>
      <c r="I47" s="179">
        <v>0.23</v>
      </c>
      <c r="J47" s="179">
        <v>0.23</v>
      </c>
      <c r="K47" s="179">
        <v>0.24</v>
      </c>
      <c r="L47" s="179">
        <v>0.02</v>
      </c>
      <c r="M47" s="179">
        <v>0.03</v>
      </c>
      <c r="N47" s="179">
        <v>0.02</v>
      </c>
      <c r="O47" s="179">
        <v>0.04</v>
      </c>
      <c r="P47" s="179">
        <v>0.02</v>
      </c>
      <c r="Q47" s="179">
        <v>7.0000000000000007E-2</v>
      </c>
      <c r="R47" s="179">
        <v>0.08</v>
      </c>
      <c r="S47" s="179">
        <v>0.09</v>
      </c>
      <c r="T47" s="179">
        <v>0.09</v>
      </c>
      <c r="U47" s="179">
        <v>0.11</v>
      </c>
      <c r="V47" s="179">
        <v>0.11</v>
      </c>
      <c r="W47" s="179">
        <v>0.11</v>
      </c>
      <c r="X47" s="179">
        <v>0.13</v>
      </c>
      <c r="Y47" s="179">
        <v>0.13</v>
      </c>
      <c r="Z47" s="179">
        <v>0.14000000000000001</v>
      </c>
    </row>
    <row r="48" spans="1:26" s="102" customFormat="1" ht="16.5" customHeight="1" x14ac:dyDescent="0.45">
      <c r="A48" s="101" t="s">
        <v>278</v>
      </c>
      <c r="B48" s="179">
        <v>1</v>
      </c>
      <c r="C48" s="179">
        <v>1</v>
      </c>
      <c r="D48" s="179">
        <v>1</v>
      </c>
      <c r="E48" s="179">
        <v>1</v>
      </c>
      <c r="F48" s="179">
        <v>1</v>
      </c>
      <c r="G48" s="311">
        <v>1</v>
      </c>
      <c r="H48" s="311">
        <v>1</v>
      </c>
      <c r="I48" s="311">
        <v>1</v>
      </c>
      <c r="J48" s="311">
        <v>1</v>
      </c>
      <c r="K48" s="311">
        <v>1</v>
      </c>
      <c r="L48" s="311">
        <v>1</v>
      </c>
      <c r="M48" s="311">
        <v>1</v>
      </c>
      <c r="N48" s="311">
        <v>1</v>
      </c>
      <c r="O48" s="311">
        <v>1</v>
      </c>
      <c r="P48" s="311">
        <v>1</v>
      </c>
      <c r="Q48" s="311">
        <v>1</v>
      </c>
      <c r="R48" s="311">
        <v>1</v>
      </c>
      <c r="S48" s="311">
        <v>1</v>
      </c>
      <c r="T48" s="311">
        <v>1</v>
      </c>
      <c r="U48" s="311">
        <v>1</v>
      </c>
      <c r="V48" s="311">
        <v>1</v>
      </c>
      <c r="W48" s="311">
        <v>1</v>
      </c>
      <c r="X48" s="311">
        <v>1</v>
      </c>
      <c r="Y48" s="311">
        <v>1</v>
      </c>
      <c r="Z48" s="311">
        <v>1</v>
      </c>
    </row>
    <row r="49" spans="1:26" s="102" customFormat="1" ht="6.75" customHeight="1" x14ac:dyDescent="0.45">
      <c r="A49" s="95"/>
      <c r="B49" s="95"/>
      <c r="C49" s="95"/>
      <c r="D49" s="161"/>
      <c r="E49" s="161"/>
      <c r="F49" s="95"/>
      <c r="G49" s="95"/>
      <c r="H49" s="95"/>
      <c r="I49" s="161"/>
      <c r="J49" s="161"/>
      <c r="K49" s="95"/>
      <c r="L49" s="95"/>
      <c r="M49" s="95"/>
      <c r="N49" s="161"/>
      <c r="O49" s="161"/>
      <c r="P49" s="95"/>
      <c r="Q49" s="95"/>
      <c r="R49" s="95"/>
      <c r="S49" s="161"/>
      <c r="T49" s="161"/>
      <c r="U49" s="95"/>
      <c r="V49" s="95"/>
      <c r="W49" s="95"/>
      <c r="X49" s="161"/>
      <c r="Y49" s="161"/>
      <c r="Z49" s="95"/>
    </row>
  </sheetData>
  <mergeCells count="10">
    <mergeCell ref="B29:Z29"/>
    <mergeCell ref="B8:Z8"/>
    <mergeCell ref="A2:Z2"/>
    <mergeCell ref="A3:Z3"/>
    <mergeCell ref="A4:Z4"/>
    <mergeCell ref="B5:F6"/>
    <mergeCell ref="G5:K6"/>
    <mergeCell ref="L5:P6"/>
    <mergeCell ref="Q5:U6"/>
    <mergeCell ref="V5:Z6"/>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20"/>
  <sheetViews>
    <sheetView showGridLines="0" workbookViewId="0"/>
  </sheetViews>
  <sheetFormatPr defaultColWidth="18.73046875" defaultRowHeight="12.95" customHeight="1" x14ac:dyDescent="0.35"/>
  <cols>
    <col min="1" max="1" width="50.73046875" style="10" customWidth="1"/>
    <col min="2" max="5" width="20.86328125" style="10" customWidth="1"/>
    <col min="6" max="16384" width="18.73046875" style="10"/>
  </cols>
  <sheetData>
    <row r="1" spans="1:8" ht="15.75" customHeight="1" x14ac:dyDescent="0.7">
      <c r="A1" s="22"/>
      <c r="B1" s="26"/>
      <c r="C1" s="26"/>
      <c r="D1" s="26"/>
    </row>
    <row r="2" spans="1:8" ht="19.5" customHeight="1" x14ac:dyDescent="0.35">
      <c r="A2" s="715" t="s">
        <v>198</v>
      </c>
      <c r="B2" s="715"/>
      <c r="C2" s="715"/>
      <c r="D2" s="715"/>
      <c r="E2" s="715"/>
    </row>
    <row r="3" spans="1:8" ht="15.75" customHeight="1" x14ac:dyDescent="0.35">
      <c r="A3" s="774" t="s">
        <v>694</v>
      </c>
      <c r="B3" s="731"/>
      <c r="C3" s="731"/>
      <c r="D3" s="731"/>
      <c r="E3" s="731"/>
    </row>
    <row r="4" spans="1:8" ht="15.75" customHeight="1" x14ac:dyDescent="0.35">
      <c r="A4" s="732" t="s">
        <v>31</v>
      </c>
      <c r="B4" s="732"/>
      <c r="C4" s="732"/>
      <c r="D4" s="732"/>
      <c r="E4" s="732"/>
    </row>
    <row r="5" spans="1:8" s="18" customFormat="1" ht="54" customHeight="1" x14ac:dyDescent="0.35">
      <c r="A5" s="106"/>
      <c r="B5" s="69" t="s">
        <v>33</v>
      </c>
      <c r="C5" s="69" t="s">
        <v>7</v>
      </c>
      <c r="D5" s="69" t="s">
        <v>254</v>
      </c>
      <c r="E5" s="69" t="s">
        <v>18</v>
      </c>
      <c r="H5" s="10"/>
    </row>
    <row r="6" spans="1:8" ht="16.5" customHeight="1" x14ac:dyDescent="0.45">
      <c r="A6" s="107"/>
      <c r="B6" s="108"/>
      <c r="C6" s="108"/>
      <c r="D6" s="108"/>
      <c r="E6" s="109"/>
    </row>
    <row r="7" spans="1:8" ht="16.5" customHeight="1" x14ac:dyDescent="0.45">
      <c r="A7" s="6" t="s">
        <v>294</v>
      </c>
      <c r="B7" s="180">
        <v>1693.1</v>
      </c>
      <c r="C7" s="180">
        <v>2.1</v>
      </c>
      <c r="D7" s="180"/>
      <c r="E7" s="180"/>
    </row>
    <row r="8" spans="1:8" ht="16.5" customHeight="1" x14ac:dyDescent="0.45">
      <c r="A8" s="6" t="s">
        <v>86</v>
      </c>
      <c r="B8" s="180">
        <v>221</v>
      </c>
      <c r="C8" s="180">
        <v>0</v>
      </c>
      <c r="D8" s="180"/>
      <c r="E8" s="180"/>
    </row>
    <row r="9" spans="1:8" ht="16.5" customHeight="1" x14ac:dyDescent="0.45">
      <c r="A9" s="75" t="s">
        <v>2</v>
      </c>
      <c r="B9" s="181">
        <v>1914.1</v>
      </c>
      <c r="C9" s="181">
        <v>2.1</v>
      </c>
      <c r="D9" s="181">
        <v>749.9</v>
      </c>
      <c r="E9" s="181">
        <v>2666.1</v>
      </c>
      <c r="F9" s="215"/>
    </row>
    <row r="10" spans="1:8" ht="16.5" customHeight="1" x14ac:dyDescent="0.45">
      <c r="A10" s="75" t="s">
        <v>87</v>
      </c>
      <c r="B10" s="181">
        <v>42.4</v>
      </c>
      <c r="C10" s="181">
        <v>0</v>
      </c>
      <c r="D10" s="181">
        <v>27.8</v>
      </c>
      <c r="E10" s="181">
        <v>70.2</v>
      </c>
    </row>
    <row r="11" spans="1:8" s="40" customFormat="1" ht="16.5" customHeight="1" x14ac:dyDescent="0.45">
      <c r="A11" s="6" t="s">
        <v>89</v>
      </c>
      <c r="B11" s="180">
        <v>1881.6</v>
      </c>
      <c r="C11" s="180">
        <v>2.1</v>
      </c>
      <c r="D11" s="180"/>
      <c r="E11" s="180"/>
    </row>
    <row r="12" spans="1:8" s="40" customFormat="1" ht="16.5" customHeight="1" x14ac:dyDescent="0.45">
      <c r="A12" s="110" t="s">
        <v>90</v>
      </c>
      <c r="B12" s="180">
        <v>1478.1</v>
      </c>
      <c r="C12" s="180">
        <v>2.1</v>
      </c>
      <c r="D12" s="180"/>
      <c r="E12" s="180"/>
    </row>
    <row r="13" spans="1:8" s="40" customFormat="1" ht="16.5" customHeight="1" x14ac:dyDescent="0.45">
      <c r="A13" s="110" t="s">
        <v>91</v>
      </c>
      <c r="B13" s="180">
        <v>402.9</v>
      </c>
      <c r="C13" s="180">
        <v>0</v>
      </c>
      <c r="D13" s="180"/>
      <c r="E13" s="180"/>
    </row>
    <row r="14" spans="1:8" s="40" customFormat="1" ht="16.5" customHeight="1" x14ac:dyDescent="0.45">
      <c r="A14" s="110" t="s">
        <v>92</v>
      </c>
      <c r="B14" s="180">
        <v>0.5</v>
      </c>
      <c r="C14" s="180">
        <v>0</v>
      </c>
      <c r="D14" s="180"/>
      <c r="E14" s="180"/>
    </row>
    <row r="15" spans="1:8" s="40" customFormat="1" ht="16.5" customHeight="1" x14ac:dyDescent="0.45">
      <c r="A15" s="6" t="s">
        <v>93</v>
      </c>
      <c r="B15" s="180">
        <v>8.1</v>
      </c>
      <c r="C15" s="180">
        <v>0</v>
      </c>
      <c r="D15" s="180"/>
      <c r="E15" s="180"/>
    </row>
    <row r="16" spans="1:8" s="40" customFormat="1" ht="16.5" customHeight="1" x14ac:dyDescent="0.45">
      <c r="A16" s="6" t="s">
        <v>266</v>
      </c>
      <c r="B16" s="180">
        <v>-18</v>
      </c>
      <c r="C16" s="180">
        <v>0</v>
      </c>
      <c r="D16" s="180"/>
      <c r="E16" s="180"/>
    </row>
    <row r="17" spans="1:9" ht="16.5" customHeight="1" x14ac:dyDescent="0.45">
      <c r="A17" s="107" t="s">
        <v>88</v>
      </c>
      <c r="B17" s="181">
        <v>1871.7</v>
      </c>
      <c r="C17" s="181">
        <v>2.1</v>
      </c>
      <c r="D17" s="181">
        <v>722.1</v>
      </c>
      <c r="E17" s="181">
        <v>2595.9</v>
      </c>
      <c r="F17" s="215"/>
      <c r="G17" s="215"/>
      <c r="H17" s="215"/>
      <c r="I17" s="215"/>
    </row>
    <row r="18" spans="1:9" ht="30" customHeight="1" x14ac:dyDescent="0.45">
      <c r="A18" s="198" t="s">
        <v>94</v>
      </c>
      <c r="B18" s="182">
        <v>217</v>
      </c>
      <c r="C18" s="182">
        <v>1951</v>
      </c>
      <c r="D18" s="182">
        <v>596225</v>
      </c>
      <c r="E18" s="182">
        <v>598393</v>
      </c>
    </row>
    <row r="19" spans="1:9" ht="6.75" customHeight="1" x14ac:dyDescent="0.35">
      <c r="A19" s="111"/>
      <c r="B19" s="112"/>
      <c r="C19" s="112"/>
      <c r="D19" s="112"/>
      <c r="E19" s="112"/>
    </row>
    <row r="20" spans="1:9" ht="12.95" customHeight="1" x14ac:dyDescent="0.45">
      <c r="A20" s="59"/>
      <c r="B20" s="59"/>
      <c r="C20" s="59"/>
      <c r="D20" s="59"/>
      <c r="E20" s="59"/>
    </row>
  </sheetData>
  <mergeCells count="3">
    <mergeCell ref="A2:E2"/>
    <mergeCell ref="A3:E3"/>
    <mergeCell ref="A4:E4"/>
  </mergeCells>
  <pageMargins left="0.70866141732283472" right="0.70866141732283472" top="0.74803149606299213" bottom="0.74803149606299213" header="0.31496062992125984" footer="0.31496062992125984"/>
  <pageSetup paperSize="9" scale="66" fitToHeight="0" orientation="portrait" r:id="rId1"/>
  <headerFooter>
    <oddHeader>&amp;C&amp;B&amp;"Arial"&amp;12&amp;Kff0000​‌For Official Use Only‌​</oddHeader>
    <oddFooter>&amp;RPage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fitToPage="1"/>
  </sheetPr>
  <dimension ref="A1:T38"/>
  <sheetViews>
    <sheetView showGridLines="0" workbookViewId="0"/>
  </sheetViews>
  <sheetFormatPr defaultColWidth="9.1328125" defaultRowHeight="12.95" customHeight="1" x14ac:dyDescent="0.35"/>
  <cols>
    <col min="1" max="1" width="60.73046875" style="9" customWidth="1"/>
    <col min="2" max="13" width="18.73046875" style="9" customWidth="1"/>
    <col min="14" max="15" width="18.73046875" style="11" customWidth="1"/>
    <col min="16" max="16" width="18.73046875" style="9" customWidth="1"/>
    <col min="17" max="17" width="17.59765625" style="9" customWidth="1"/>
    <col min="18" max="16384" width="9.1328125" style="8"/>
  </cols>
  <sheetData>
    <row r="1" spans="1:18" ht="15.75" customHeight="1" x14ac:dyDescent="0.35">
      <c r="A1" s="259"/>
      <c r="B1" s="23"/>
      <c r="C1" s="23"/>
      <c r="D1" s="23"/>
      <c r="E1" s="23"/>
      <c r="F1" s="23"/>
      <c r="G1" s="23"/>
      <c r="H1" s="23"/>
      <c r="I1" s="23"/>
      <c r="J1" s="23"/>
      <c r="K1" s="23"/>
      <c r="L1" s="23"/>
      <c r="M1" s="23"/>
      <c r="N1" s="23"/>
      <c r="O1" s="23"/>
      <c r="P1" s="23"/>
      <c r="Q1" s="23"/>
    </row>
    <row r="2" spans="1:18" ht="19.5" customHeight="1" x14ac:dyDescent="0.35">
      <c r="A2" s="715" t="s">
        <v>682</v>
      </c>
      <c r="B2" s="715"/>
      <c r="C2" s="715"/>
      <c r="D2" s="715"/>
      <c r="E2" s="715"/>
      <c r="F2" s="715"/>
      <c r="G2" s="715"/>
      <c r="H2" s="715"/>
      <c r="I2" s="715"/>
      <c r="J2" s="715"/>
      <c r="K2" s="715"/>
      <c r="L2" s="715"/>
      <c r="M2" s="715"/>
      <c r="N2" s="715"/>
      <c r="O2" s="715"/>
      <c r="P2" s="715"/>
      <c r="Q2" s="715"/>
    </row>
    <row r="3" spans="1:18" s="102" customFormat="1" ht="17.25" customHeight="1" x14ac:dyDescent="0.45">
      <c r="A3" s="775" t="s">
        <v>31</v>
      </c>
      <c r="B3" s="775"/>
      <c r="C3" s="775"/>
      <c r="D3" s="775"/>
      <c r="E3" s="775"/>
      <c r="F3" s="775"/>
      <c r="G3" s="775"/>
      <c r="H3" s="775"/>
      <c r="I3" s="775"/>
      <c r="J3" s="775"/>
      <c r="K3" s="775"/>
      <c r="L3" s="775"/>
      <c r="M3" s="775"/>
      <c r="N3" s="775"/>
      <c r="O3" s="775"/>
      <c r="P3" s="775"/>
      <c r="Q3" s="775"/>
    </row>
    <row r="4" spans="1:18" s="258" customFormat="1" ht="36" customHeight="1" x14ac:dyDescent="0.35">
      <c r="A4" s="265"/>
      <c r="B4" s="312" t="s">
        <v>533</v>
      </c>
      <c r="C4" s="312" t="s">
        <v>534</v>
      </c>
      <c r="D4" s="312" t="s">
        <v>535</v>
      </c>
      <c r="E4" s="312" t="s">
        <v>536</v>
      </c>
      <c r="F4" s="312" t="s">
        <v>537</v>
      </c>
      <c r="G4" s="312" t="s">
        <v>538</v>
      </c>
      <c r="H4" s="312" t="s">
        <v>539</v>
      </c>
      <c r="I4" s="312" t="s">
        <v>540</v>
      </c>
      <c r="J4" s="312" t="s">
        <v>541</v>
      </c>
      <c r="K4" s="312" t="s">
        <v>542</v>
      </c>
      <c r="L4" s="312" t="s">
        <v>358</v>
      </c>
      <c r="M4" s="312" t="s">
        <v>359</v>
      </c>
      <c r="N4" s="555" t="s">
        <v>577</v>
      </c>
      <c r="O4" s="567" t="s">
        <v>688</v>
      </c>
      <c r="P4" s="567" t="s">
        <v>689</v>
      </c>
      <c r="Q4" s="399" t="s">
        <v>690</v>
      </c>
    </row>
    <row r="5" spans="1:18" s="102" customFormat="1" ht="16.5" customHeight="1" x14ac:dyDescent="0.45">
      <c r="A5" s="98"/>
      <c r="B5" s="166"/>
      <c r="C5" s="166"/>
      <c r="D5" s="166"/>
      <c r="E5" s="166"/>
      <c r="F5" s="166"/>
      <c r="G5" s="166"/>
      <c r="H5" s="166"/>
      <c r="I5" s="166"/>
      <c r="J5" s="166"/>
      <c r="K5" s="166"/>
      <c r="L5" s="166"/>
      <c r="M5" s="166"/>
      <c r="N5" s="166"/>
      <c r="O5" s="166"/>
      <c r="P5" s="166"/>
      <c r="Q5" s="166"/>
    </row>
    <row r="6" spans="1:18" s="91" customFormat="1" ht="16.5" customHeight="1" x14ac:dyDescent="0.45">
      <c r="A6" s="666" t="s">
        <v>779</v>
      </c>
      <c r="B6" s="589">
        <v>613.9</v>
      </c>
      <c r="C6" s="589">
        <v>750.5</v>
      </c>
      <c r="D6" s="589">
        <v>904.4</v>
      </c>
      <c r="E6" s="589">
        <v>1172.9000000000001</v>
      </c>
      <c r="F6" s="589">
        <v>1131.3</v>
      </c>
      <c r="G6" s="589">
        <v>1059.8</v>
      </c>
      <c r="H6" s="589">
        <v>1188.0999999999999</v>
      </c>
      <c r="I6" s="590">
        <v>1328.4</v>
      </c>
      <c r="J6" s="590">
        <v>1381.2</v>
      </c>
      <c r="K6" s="590">
        <v>1581.4</v>
      </c>
      <c r="L6" s="590">
        <v>1804.1</v>
      </c>
      <c r="M6" s="590">
        <v>2009.3</v>
      </c>
      <c r="N6" s="590">
        <v>2097.4</v>
      </c>
      <c r="O6" s="590">
        <v>2512</v>
      </c>
      <c r="P6" s="590">
        <v>2718.4</v>
      </c>
      <c r="Q6" s="584">
        <v>8.2000000000000003E-2</v>
      </c>
    </row>
    <row r="7" spans="1:18" s="91" customFormat="1" ht="16.5" customHeight="1" x14ac:dyDescent="0.45">
      <c r="A7" s="85" t="s">
        <v>435</v>
      </c>
      <c r="B7" s="590">
        <v>859.7</v>
      </c>
      <c r="C7" s="590">
        <v>921.9</v>
      </c>
      <c r="D7" s="590">
        <v>996.5</v>
      </c>
      <c r="E7" s="590">
        <v>1084.7</v>
      </c>
      <c r="F7" s="590">
        <v>1177.3</v>
      </c>
      <c r="G7" s="590">
        <v>1256.9000000000001</v>
      </c>
      <c r="H7" s="590">
        <v>1297.8</v>
      </c>
      <c r="I7" s="590">
        <v>1415.4</v>
      </c>
      <c r="J7" s="590">
        <v>1494.5</v>
      </c>
      <c r="K7" s="590">
        <v>1534.5</v>
      </c>
      <c r="L7" s="590">
        <v>1596.4</v>
      </c>
      <c r="M7" s="590">
        <v>1622.3</v>
      </c>
      <c r="N7" s="590">
        <v>1658.2</v>
      </c>
      <c r="O7" s="590">
        <v>1758.3</v>
      </c>
      <c r="P7" s="590">
        <v>1842</v>
      </c>
      <c r="Q7" s="584">
        <v>4.8000000000000001E-2</v>
      </c>
    </row>
    <row r="8" spans="1:18" s="91" customFormat="1" ht="16.5" customHeight="1" x14ac:dyDescent="0.45">
      <c r="A8" s="85" t="s">
        <v>388</v>
      </c>
      <c r="B8" s="170">
        <v>0.71399999999999997</v>
      </c>
      <c r="C8" s="170">
        <v>0.81399999999999995</v>
      </c>
      <c r="D8" s="170">
        <v>0.90800000000000003</v>
      </c>
      <c r="E8" s="170">
        <v>1.081</v>
      </c>
      <c r="F8" s="170">
        <v>0.96099999999999997</v>
      </c>
      <c r="G8" s="170">
        <v>0.84299999999999997</v>
      </c>
      <c r="H8" s="170">
        <v>0.91500000000000004</v>
      </c>
      <c r="I8" s="170">
        <v>0.93899999999999995</v>
      </c>
      <c r="J8" s="170">
        <v>0.92400000000000004</v>
      </c>
      <c r="K8" s="170">
        <v>1.0309999999999999</v>
      </c>
      <c r="L8" s="170">
        <v>1.1299999999999999</v>
      </c>
      <c r="M8" s="170">
        <v>1.2390000000000001</v>
      </c>
      <c r="N8" s="170">
        <v>1.2649999999999999</v>
      </c>
      <c r="O8" s="170">
        <v>1.429</v>
      </c>
      <c r="P8" s="170">
        <v>1.476</v>
      </c>
      <c r="Q8" s="584"/>
    </row>
    <row r="9" spans="1:18" s="102" customFormat="1" ht="30" customHeight="1" x14ac:dyDescent="0.45">
      <c r="A9" s="98" t="s">
        <v>157</v>
      </c>
      <c r="B9" s="700"/>
      <c r="C9" s="700"/>
      <c r="D9" s="700"/>
      <c r="E9" s="700"/>
      <c r="F9" s="700"/>
      <c r="G9" s="700"/>
      <c r="H9" s="700"/>
      <c r="I9" s="700"/>
      <c r="J9" s="700"/>
      <c r="K9" s="700"/>
      <c r="L9" s="700"/>
      <c r="M9" s="700"/>
      <c r="N9" s="700"/>
      <c r="O9" s="700"/>
      <c r="P9" s="700"/>
      <c r="Q9" s="585"/>
    </row>
    <row r="10" spans="1:18" s="102" customFormat="1" ht="16.5" customHeight="1" x14ac:dyDescent="0.45">
      <c r="A10" s="50" t="s">
        <v>14</v>
      </c>
      <c r="B10" s="591">
        <v>36.4</v>
      </c>
      <c r="C10" s="591">
        <v>45.7</v>
      </c>
      <c r="D10" s="591">
        <v>43.3</v>
      </c>
      <c r="E10" s="591">
        <v>57.8</v>
      </c>
      <c r="F10" s="591">
        <v>51.8</v>
      </c>
      <c r="G10" s="591">
        <v>44.7</v>
      </c>
      <c r="H10" s="591">
        <v>48.3</v>
      </c>
      <c r="I10" s="591">
        <v>49.4</v>
      </c>
      <c r="J10" s="591">
        <v>47.1</v>
      </c>
      <c r="K10" s="591">
        <v>51.8</v>
      </c>
      <c r="L10" s="591">
        <v>55.5</v>
      </c>
      <c r="M10" s="591">
        <v>53.9</v>
      </c>
      <c r="N10" s="591">
        <v>54.6</v>
      </c>
      <c r="O10" s="591">
        <v>58.6</v>
      </c>
      <c r="P10" s="591">
        <v>56</v>
      </c>
      <c r="Q10" s="586">
        <v>-4.3999999999999997E-2</v>
      </c>
      <c r="R10" s="91"/>
    </row>
    <row r="11" spans="1:18" s="102" customFormat="1" ht="16.5" customHeight="1" x14ac:dyDescent="0.45">
      <c r="A11" s="50" t="s">
        <v>15</v>
      </c>
      <c r="B11" s="591">
        <v>88.7</v>
      </c>
      <c r="C11" s="591">
        <v>115.5</v>
      </c>
      <c r="D11" s="591">
        <v>149.30000000000001</v>
      </c>
      <c r="E11" s="591">
        <v>195.2</v>
      </c>
      <c r="F11" s="591">
        <v>195.4</v>
      </c>
      <c r="G11" s="591">
        <v>185.1</v>
      </c>
      <c r="H11" s="591">
        <v>218.5</v>
      </c>
      <c r="I11" s="591">
        <v>241.7</v>
      </c>
      <c r="J11" s="591">
        <v>257.7</v>
      </c>
      <c r="K11" s="591">
        <v>313.3</v>
      </c>
      <c r="L11" s="591">
        <v>376.1</v>
      </c>
      <c r="M11" s="591">
        <v>434.1</v>
      </c>
      <c r="N11" s="591">
        <v>466.4</v>
      </c>
      <c r="O11" s="591">
        <v>543.1</v>
      </c>
      <c r="P11" s="591">
        <v>631.4</v>
      </c>
      <c r="Q11" s="586">
        <v>0.16300000000000001</v>
      </c>
      <c r="R11" s="91"/>
    </row>
    <row r="12" spans="1:18" s="102" customFormat="1" ht="16.5" customHeight="1" x14ac:dyDescent="0.45">
      <c r="A12" s="660" t="s">
        <v>772</v>
      </c>
      <c r="B12" s="591">
        <v>114.5</v>
      </c>
      <c r="C12" s="591">
        <v>132.30000000000001</v>
      </c>
      <c r="D12" s="591">
        <v>157.1</v>
      </c>
      <c r="E12" s="591">
        <v>183.6</v>
      </c>
      <c r="F12" s="591">
        <v>176.8</v>
      </c>
      <c r="G12" s="591">
        <v>158.1</v>
      </c>
      <c r="H12" s="591">
        <v>180.1</v>
      </c>
      <c r="I12" s="591">
        <v>219.3</v>
      </c>
      <c r="J12" s="591">
        <v>232</v>
      </c>
      <c r="K12" s="591">
        <v>259.89999999999998</v>
      </c>
      <c r="L12" s="591">
        <v>305.60000000000002</v>
      </c>
      <c r="M12" s="591">
        <v>341.7</v>
      </c>
      <c r="N12" s="591">
        <v>356.1</v>
      </c>
      <c r="O12" s="591">
        <v>560.5</v>
      </c>
      <c r="P12" s="591">
        <v>604.20000000000005</v>
      </c>
      <c r="Q12" s="586">
        <v>7.8E-2</v>
      </c>
      <c r="R12" s="91"/>
    </row>
    <row r="13" spans="1:18" s="102" customFormat="1" ht="16.5" customHeight="1" x14ac:dyDescent="0.45">
      <c r="A13" s="660" t="s">
        <v>17</v>
      </c>
      <c r="B13" s="591">
        <v>204.3</v>
      </c>
      <c r="C13" s="591">
        <v>250.3</v>
      </c>
      <c r="D13" s="591">
        <v>304.3</v>
      </c>
      <c r="E13" s="591">
        <v>377.1</v>
      </c>
      <c r="F13" s="591">
        <v>350.6</v>
      </c>
      <c r="G13" s="591">
        <v>315.2</v>
      </c>
      <c r="H13" s="591">
        <v>348.2</v>
      </c>
      <c r="I13" s="591">
        <v>378.2</v>
      </c>
      <c r="J13" s="591">
        <v>380</v>
      </c>
      <c r="K13" s="591">
        <v>432.5</v>
      </c>
      <c r="L13" s="591">
        <v>485.7</v>
      </c>
      <c r="M13" s="591">
        <v>536.5</v>
      </c>
      <c r="N13" s="591">
        <v>545.29999999999995</v>
      </c>
      <c r="O13" s="591">
        <v>588.70000000000005</v>
      </c>
      <c r="P13" s="591">
        <v>622.5</v>
      </c>
      <c r="Q13" s="586">
        <v>5.7000000000000002E-2</v>
      </c>
      <c r="R13" s="91"/>
    </row>
    <row r="14" spans="1:18" s="102" customFormat="1" ht="16.5" customHeight="1" x14ac:dyDescent="0.45">
      <c r="A14" s="660" t="s">
        <v>773</v>
      </c>
      <c r="B14" s="591">
        <v>130.30000000000001</v>
      </c>
      <c r="C14" s="591">
        <v>163.9</v>
      </c>
      <c r="D14" s="591">
        <v>206.5</v>
      </c>
      <c r="E14" s="591">
        <v>315.89999999999998</v>
      </c>
      <c r="F14" s="591">
        <v>321.60000000000002</v>
      </c>
      <c r="G14" s="591">
        <v>322.3</v>
      </c>
      <c r="H14" s="591">
        <v>356.2</v>
      </c>
      <c r="I14" s="591">
        <v>403.1</v>
      </c>
      <c r="J14" s="591">
        <v>422.5</v>
      </c>
      <c r="K14" s="591">
        <v>478.5</v>
      </c>
      <c r="L14" s="591">
        <v>535.29999999999995</v>
      </c>
      <c r="M14" s="591">
        <v>584.5</v>
      </c>
      <c r="N14" s="591">
        <v>620.4</v>
      </c>
      <c r="O14" s="591">
        <v>706.7</v>
      </c>
      <c r="P14" s="591">
        <v>752</v>
      </c>
      <c r="Q14" s="586">
        <v>6.4000000000000001E-2</v>
      </c>
      <c r="R14" s="91"/>
    </row>
    <row r="15" spans="1:18" s="416" customFormat="1" ht="16.5" customHeight="1" x14ac:dyDescent="0.45">
      <c r="A15" s="130" t="s">
        <v>263</v>
      </c>
      <c r="B15" s="591">
        <v>39.6</v>
      </c>
      <c r="C15" s="591">
        <v>42.8</v>
      </c>
      <c r="D15" s="591">
        <v>44</v>
      </c>
      <c r="E15" s="591">
        <v>43.3</v>
      </c>
      <c r="F15" s="591">
        <v>35.200000000000003</v>
      </c>
      <c r="G15" s="591">
        <v>34.299999999999997</v>
      </c>
      <c r="H15" s="591">
        <v>36.700000000000003</v>
      </c>
      <c r="I15" s="591">
        <v>36.6</v>
      </c>
      <c r="J15" s="591">
        <v>41.8</v>
      </c>
      <c r="K15" s="591">
        <v>45.4</v>
      </c>
      <c r="L15" s="591">
        <v>45.9</v>
      </c>
      <c r="M15" s="591">
        <v>58.7</v>
      </c>
      <c r="N15" s="591">
        <v>54.6</v>
      </c>
      <c r="O15" s="591">
        <v>54.4</v>
      </c>
      <c r="P15" s="591">
        <v>52.3</v>
      </c>
      <c r="Q15" s="586">
        <v>-3.9E-2</v>
      </c>
      <c r="R15" s="318"/>
    </row>
    <row r="16" spans="1:18" s="46" customFormat="1" ht="16.5" customHeight="1" x14ac:dyDescent="0.45">
      <c r="A16" s="202" t="s">
        <v>18</v>
      </c>
      <c r="B16" s="589">
        <v>613.9</v>
      </c>
      <c r="C16" s="589">
        <v>750.5</v>
      </c>
      <c r="D16" s="589">
        <v>904.4</v>
      </c>
      <c r="E16" s="589">
        <v>1172.9000000000001</v>
      </c>
      <c r="F16" s="589">
        <v>1131.3</v>
      </c>
      <c r="G16" s="589">
        <v>1059.8</v>
      </c>
      <c r="H16" s="589">
        <v>1188.0999999999999</v>
      </c>
      <c r="I16" s="589">
        <v>1328.4</v>
      </c>
      <c r="J16" s="592">
        <v>1381.2</v>
      </c>
      <c r="K16" s="589">
        <v>1581.4</v>
      </c>
      <c r="L16" s="592">
        <v>1804.1</v>
      </c>
      <c r="M16" s="592">
        <v>2009.3</v>
      </c>
      <c r="N16" s="589">
        <v>2097.4</v>
      </c>
      <c r="O16" s="589">
        <v>2512</v>
      </c>
      <c r="P16" s="589">
        <v>2718.4</v>
      </c>
      <c r="Q16" s="587">
        <v>8.2000000000000003E-2</v>
      </c>
    </row>
    <row r="17" spans="1:17" s="46" customFormat="1" ht="30" customHeight="1" x14ac:dyDescent="0.45">
      <c r="A17" s="47" t="s">
        <v>20</v>
      </c>
      <c r="B17" s="315"/>
      <c r="C17" s="314"/>
      <c r="D17" s="315"/>
      <c r="E17" s="314"/>
      <c r="F17" s="315"/>
      <c r="G17" s="314"/>
      <c r="H17" s="315"/>
      <c r="I17" s="314"/>
      <c r="J17" s="315"/>
      <c r="K17" s="314"/>
      <c r="L17" s="315"/>
      <c r="M17" s="315"/>
      <c r="N17" s="315"/>
      <c r="O17" s="315"/>
      <c r="P17" s="315"/>
      <c r="Q17" s="586"/>
    </row>
    <row r="18" spans="1:17" s="102" customFormat="1" ht="16.5" customHeight="1" x14ac:dyDescent="0.45">
      <c r="A18" s="166" t="s">
        <v>389</v>
      </c>
      <c r="B18" s="429"/>
      <c r="C18" s="314"/>
      <c r="D18" s="429"/>
      <c r="E18" s="314"/>
      <c r="F18" s="429"/>
      <c r="G18" s="314"/>
      <c r="H18" s="429"/>
      <c r="I18" s="314"/>
      <c r="J18" s="429"/>
      <c r="K18" s="314"/>
      <c r="L18" s="429"/>
      <c r="M18" s="429"/>
      <c r="N18" s="429"/>
      <c r="O18" s="429"/>
      <c r="P18" s="429"/>
      <c r="Q18" s="586"/>
    </row>
    <row r="19" spans="1:17" s="102" customFormat="1" ht="16.5" customHeight="1" x14ac:dyDescent="0.45">
      <c r="A19" s="50" t="s">
        <v>390</v>
      </c>
      <c r="B19" s="593">
        <v>247.7</v>
      </c>
      <c r="C19" s="593">
        <v>308.60000000000002</v>
      </c>
      <c r="D19" s="593">
        <v>390.2</v>
      </c>
      <c r="E19" s="593">
        <v>541.79999999999995</v>
      </c>
      <c r="F19" s="593">
        <v>520.5</v>
      </c>
      <c r="G19" s="593">
        <v>478.5</v>
      </c>
      <c r="H19" s="593">
        <v>546.29999999999995</v>
      </c>
      <c r="I19" s="593">
        <v>618.29999999999995</v>
      </c>
      <c r="J19" s="593">
        <v>644.5</v>
      </c>
      <c r="K19" s="593">
        <v>754.4</v>
      </c>
      <c r="L19" s="593">
        <v>887</v>
      </c>
      <c r="M19" s="593">
        <v>1003.4</v>
      </c>
      <c r="N19" s="593">
        <v>1050.5</v>
      </c>
      <c r="O19" s="593">
        <v>1190.0999999999999</v>
      </c>
      <c r="P19" s="593">
        <v>1436.7</v>
      </c>
      <c r="Q19" s="584">
        <v>0.20699999999999999</v>
      </c>
    </row>
    <row r="20" spans="1:17" s="102" customFormat="1" ht="16.5" customHeight="1" x14ac:dyDescent="0.45">
      <c r="A20" s="661" t="s">
        <v>774</v>
      </c>
      <c r="B20" s="593">
        <v>120.5</v>
      </c>
      <c r="C20" s="593">
        <v>147.4</v>
      </c>
      <c r="D20" s="593">
        <v>170.8</v>
      </c>
      <c r="E20" s="593">
        <v>156.19999999999999</v>
      </c>
      <c r="F20" s="593">
        <v>145.1</v>
      </c>
      <c r="G20" s="593">
        <v>128.80000000000001</v>
      </c>
      <c r="H20" s="593">
        <v>168.6</v>
      </c>
      <c r="I20" s="593">
        <v>184</v>
      </c>
      <c r="J20" s="593">
        <v>181.1</v>
      </c>
      <c r="K20" s="593">
        <v>200.4</v>
      </c>
      <c r="L20" s="593">
        <v>212</v>
      </c>
      <c r="M20" s="593">
        <v>226.6</v>
      </c>
      <c r="N20" s="593">
        <v>235</v>
      </c>
      <c r="O20" s="593">
        <v>420.9</v>
      </c>
      <c r="P20" s="593">
        <v>331.1</v>
      </c>
      <c r="Q20" s="584">
        <v>-0.21299999999999999</v>
      </c>
    </row>
    <row r="21" spans="1:17" s="102" customFormat="1" ht="16.5" customHeight="1" x14ac:dyDescent="0.45">
      <c r="A21" s="661" t="s">
        <v>6</v>
      </c>
      <c r="B21" s="593">
        <v>4.3</v>
      </c>
      <c r="C21" s="593">
        <v>5</v>
      </c>
      <c r="D21" s="593">
        <v>5.5</v>
      </c>
      <c r="E21" s="593">
        <v>5.7</v>
      </c>
      <c r="F21" s="593">
        <v>5.5</v>
      </c>
      <c r="G21" s="593">
        <v>5.2</v>
      </c>
      <c r="H21" s="593">
        <v>5.4</v>
      </c>
      <c r="I21" s="593">
        <v>5.3</v>
      </c>
      <c r="J21" s="593">
        <v>5.4</v>
      </c>
      <c r="K21" s="593">
        <v>5.0999999999999996</v>
      </c>
      <c r="L21" s="593">
        <v>5.0999999999999996</v>
      </c>
      <c r="M21" s="593">
        <v>4.9000000000000004</v>
      </c>
      <c r="N21" s="593">
        <v>4.7</v>
      </c>
      <c r="O21" s="593">
        <v>4.4000000000000004</v>
      </c>
      <c r="P21" s="593">
        <v>4</v>
      </c>
      <c r="Q21" s="584">
        <v>-7.8E-2</v>
      </c>
    </row>
    <row r="22" spans="1:17" s="102" customFormat="1" ht="16.5" customHeight="1" x14ac:dyDescent="0.45">
      <c r="A22" s="661" t="s">
        <v>32</v>
      </c>
      <c r="B22" s="593">
        <v>0.4</v>
      </c>
      <c r="C22" s="593">
        <v>0.3</v>
      </c>
      <c r="D22" s="593">
        <v>0.3</v>
      </c>
      <c r="E22" s="593">
        <v>0.2</v>
      </c>
      <c r="F22" s="593">
        <v>0.2</v>
      </c>
      <c r="G22" s="593">
        <v>0.1</v>
      </c>
      <c r="H22" s="593">
        <v>0.1</v>
      </c>
      <c r="I22" s="593">
        <v>0.1</v>
      </c>
      <c r="J22" s="593">
        <v>0.1</v>
      </c>
      <c r="K22" s="593">
        <v>0.1</v>
      </c>
      <c r="L22" s="593">
        <v>0.1</v>
      </c>
      <c r="M22" s="593">
        <v>0.1</v>
      </c>
      <c r="N22" s="593">
        <v>0.1</v>
      </c>
      <c r="O22" s="593">
        <v>0</v>
      </c>
      <c r="P22" s="593">
        <v>0</v>
      </c>
      <c r="Q22" s="584">
        <v>-0.17599999999999999</v>
      </c>
    </row>
    <row r="23" spans="1:17" s="91" customFormat="1" ht="16.5" customHeight="1" x14ac:dyDescent="0.45">
      <c r="A23" s="662" t="s">
        <v>7</v>
      </c>
      <c r="B23" s="593">
        <v>2.8</v>
      </c>
      <c r="C23" s="593">
        <v>3.1</v>
      </c>
      <c r="D23" s="593">
        <v>3.3</v>
      </c>
      <c r="E23" s="593">
        <v>3.7</v>
      </c>
      <c r="F23" s="593">
        <v>2.6</v>
      </c>
      <c r="G23" s="593">
        <v>2</v>
      </c>
      <c r="H23" s="593">
        <v>2</v>
      </c>
      <c r="I23" s="593">
        <v>2</v>
      </c>
      <c r="J23" s="593">
        <v>1.9</v>
      </c>
      <c r="K23" s="593">
        <v>2</v>
      </c>
      <c r="L23" s="593">
        <v>2.1</v>
      </c>
      <c r="M23" s="593">
        <v>2.1</v>
      </c>
      <c r="N23" s="593">
        <v>2</v>
      </c>
      <c r="O23" s="593">
        <v>2.1</v>
      </c>
      <c r="P23" s="593">
        <v>2.1</v>
      </c>
      <c r="Q23" s="584">
        <v>4.0000000000000001E-3</v>
      </c>
    </row>
    <row r="24" spans="1:17" s="91" customFormat="1" ht="16.5" customHeight="1" x14ac:dyDescent="0.45">
      <c r="A24" s="664" t="s">
        <v>285</v>
      </c>
      <c r="B24" s="593">
        <v>0.1</v>
      </c>
      <c r="C24" s="593">
        <v>0.1</v>
      </c>
      <c r="D24" s="593">
        <v>0.1</v>
      </c>
      <c r="E24" s="593">
        <v>0.1</v>
      </c>
      <c r="F24" s="593">
        <v>0.1</v>
      </c>
      <c r="G24" s="593">
        <v>0.1</v>
      </c>
      <c r="H24" s="593">
        <v>0.1</v>
      </c>
      <c r="I24" s="593">
        <v>0</v>
      </c>
      <c r="J24" s="593">
        <v>0</v>
      </c>
      <c r="K24" s="593">
        <v>0</v>
      </c>
      <c r="L24" s="593">
        <v>0</v>
      </c>
      <c r="M24" s="593">
        <v>0</v>
      </c>
      <c r="N24" s="593">
        <v>0</v>
      </c>
      <c r="O24" s="593">
        <v>0</v>
      </c>
      <c r="P24" s="593">
        <v>0</v>
      </c>
      <c r="Q24" s="584">
        <v>5.7000000000000002E-2</v>
      </c>
    </row>
    <row r="25" spans="1:17" s="102" customFormat="1" ht="16.5" customHeight="1" x14ac:dyDescent="0.45">
      <c r="A25" s="661" t="s">
        <v>4</v>
      </c>
      <c r="B25" s="593">
        <v>39.1</v>
      </c>
      <c r="C25" s="593">
        <v>45.8</v>
      </c>
      <c r="D25" s="593">
        <v>58.9</v>
      </c>
      <c r="E25" s="593">
        <v>83.6</v>
      </c>
      <c r="F25" s="593">
        <v>78.599999999999994</v>
      </c>
      <c r="G25" s="593">
        <v>69.7</v>
      </c>
      <c r="H25" s="593">
        <v>79.099999999999994</v>
      </c>
      <c r="I25" s="593">
        <v>78.3</v>
      </c>
      <c r="J25" s="593">
        <v>87.6</v>
      </c>
      <c r="K25" s="593">
        <v>99.4</v>
      </c>
      <c r="L25" s="593">
        <v>108.2</v>
      </c>
      <c r="M25" s="593">
        <v>137.4</v>
      </c>
      <c r="N25" s="593">
        <v>123.2</v>
      </c>
      <c r="O25" s="593">
        <v>136.30000000000001</v>
      </c>
      <c r="P25" s="593">
        <v>157.6</v>
      </c>
      <c r="Q25" s="584">
        <v>0.156</v>
      </c>
    </row>
    <row r="26" spans="1:17" s="102" customFormat="1" ht="16.5" customHeight="1" x14ac:dyDescent="0.45">
      <c r="A26" s="663" t="s">
        <v>775</v>
      </c>
      <c r="B26" s="590">
        <v>375.8</v>
      </c>
      <c r="C26" s="590">
        <v>464.4</v>
      </c>
      <c r="D26" s="590">
        <v>570.1</v>
      </c>
      <c r="E26" s="590">
        <v>707.7</v>
      </c>
      <c r="F26" s="590">
        <v>673.8</v>
      </c>
      <c r="G26" s="590">
        <v>614.5</v>
      </c>
      <c r="H26" s="590">
        <v>722.5</v>
      </c>
      <c r="I26" s="590">
        <v>809.8</v>
      </c>
      <c r="J26" s="590">
        <v>833</v>
      </c>
      <c r="K26" s="590">
        <v>962</v>
      </c>
      <c r="L26" s="590">
        <v>1106.3</v>
      </c>
      <c r="M26" s="590">
        <v>1237.0999999999999</v>
      </c>
      <c r="N26" s="590">
        <v>1292.2</v>
      </c>
      <c r="O26" s="590">
        <v>1617.5</v>
      </c>
      <c r="P26" s="590">
        <v>1774</v>
      </c>
      <c r="Q26" s="588">
        <v>9.7000000000000003E-2</v>
      </c>
    </row>
    <row r="27" spans="1:17" s="91" customFormat="1" ht="30" customHeight="1" x14ac:dyDescent="0.45">
      <c r="A27" s="166" t="s">
        <v>144</v>
      </c>
      <c r="B27" s="429"/>
      <c r="C27" s="429"/>
      <c r="D27" s="429"/>
      <c r="E27" s="429"/>
      <c r="F27" s="429"/>
      <c r="G27" s="429"/>
      <c r="H27" s="429"/>
      <c r="I27" s="429"/>
      <c r="J27" s="429"/>
      <c r="K27" s="429"/>
      <c r="L27" s="429"/>
      <c r="M27" s="429"/>
      <c r="N27" s="429"/>
      <c r="O27" s="429"/>
      <c r="P27" s="429"/>
      <c r="Q27" s="584"/>
    </row>
    <row r="28" spans="1:17" s="91" customFormat="1" ht="16.5" customHeight="1" x14ac:dyDescent="0.45">
      <c r="A28" s="50" t="s">
        <v>254</v>
      </c>
      <c r="B28" s="593">
        <v>127.5</v>
      </c>
      <c r="C28" s="593">
        <v>160.80000000000001</v>
      </c>
      <c r="D28" s="593">
        <v>203.2</v>
      </c>
      <c r="E28" s="593">
        <v>312.2</v>
      </c>
      <c r="F28" s="593">
        <v>319</v>
      </c>
      <c r="G28" s="593">
        <v>320.3</v>
      </c>
      <c r="H28" s="593">
        <v>354.2</v>
      </c>
      <c r="I28" s="593">
        <v>401.1</v>
      </c>
      <c r="J28" s="593">
        <v>420.7</v>
      </c>
      <c r="K28" s="593">
        <v>476.5</v>
      </c>
      <c r="L28" s="593">
        <v>533.20000000000005</v>
      </c>
      <c r="M28" s="593">
        <v>582.4</v>
      </c>
      <c r="N28" s="593">
        <v>618.4</v>
      </c>
      <c r="O28" s="593">
        <v>704.6</v>
      </c>
      <c r="P28" s="593">
        <v>749.9</v>
      </c>
      <c r="Q28" s="584">
        <v>6.4000000000000001E-2</v>
      </c>
    </row>
    <row r="29" spans="1:17" s="102" customFormat="1" ht="30" customHeight="1" x14ac:dyDescent="0.45">
      <c r="A29" s="166" t="s">
        <v>155</v>
      </c>
      <c r="B29" s="429"/>
      <c r="C29" s="429"/>
      <c r="D29" s="429"/>
      <c r="E29" s="429"/>
      <c r="F29" s="429"/>
      <c r="G29" s="429"/>
      <c r="H29" s="429"/>
      <c r="I29" s="429"/>
      <c r="J29" s="429"/>
      <c r="K29" s="429"/>
      <c r="L29" s="429"/>
      <c r="M29" s="429"/>
      <c r="N29" s="429"/>
      <c r="O29" s="429"/>
      <c r="P29" s="429"/>
      <c r="Q29" s="584"/>
    </row>
    <row r="30" spans="1:17" s="317" customFormat="1" ht="16.5" customHeight="1" x14ac:dyDescent="0.45">
      <c r="A30" s="50" t="s">
        <v>156</v>
      </c>
      <c r="B30" s="593">
        <v>71</v>
      </c>
      <c r="C30" s="593">
        <v>82.5</v>
      </c>
      <c r="D30" s="593">
        <v>87.2</v>
      </c>
      <c r="E30" s="593">
        <v>109.7</v>
      </c>
      <c r="F30" s="593">
        <v>103.4</v>
      </c>
      <c r="G30" s="593">
        <v>90.6</v>
      </c>
      <c r="H30" s="593">
        <v>74.599999999999994</v>
      </c>
      <c r="I30" s="593">
        <v>80.900000000000006</v>
      </c>
      <c r="J30" s="593">
        <v>85.7</v>
      </c>
      <c r="K30" s="593">
        <v>97.5</v>
      </c>
      <c r="L30" s="593">
        <v>118.7</v>
      </c>
      <c r="M30" s="593">
        <v>131.1</v>
      </c>
      <c r="N30" s="593">
        <v>132.19999999999999</v>
      </c>
      <c r="O30" s="593">
        <v>135.5</v>
      </c>
      <c r="P30" s="593">
        <v>142.19999999999999</v>
      </c>
      <c r="Q30" s="584">
        <v>4.9000000000000002E-2</v>
      </c>
    </row>
    <row r="31" spans="1:17" s="102" customFormat="1" ht="16.5" customHeight="1" x14ac:dyDescent="0.45">
      <c r="A31" s="50" t="s">
        <v>263</v>
      </c>
      <c r="B31" s="591">
        <v>39.6</v>
      </c>
      <c r="C31" s="591">
        <v>42.8</v>
      </c>
      <c r="D31" s="591">
        <v>44</v>
      </c>
      <c r="E31" s="591">
        <v>43.3</v>
      </c>
      <c r="F31" s="591">
        <v>35.200000000000003</v>
      </c>
      <c r="G31" s="591">
        <v>34.299999999999997</v>
      </c>
      <c r="H31" s="591">
        <v>36.700000000000003</v>
      </c>
      <c r="I31" s="591">
        <v>36.6</v>
      </c>
      <c r="J31" s="591">
        <v>41.8</v>
      </c>
      <c r="K31" s="591">
        <v>45.4</v>
      </c>
      <c r="L31" s="591">
        <v>45.9</v>
      </c>
      <c r="M31" s="591">
        <v>58.7</v>
      </c>
      <c r="N31" s="591">
        <v>54.6</v>
      </c>
      <c r="O31" s="591">
        <v>54.4</v>
      </c>
      <c r="P31" s="591">
        <v>52.3</v>
      </c>
      <c r="Q31" s="584">
        <v>-3.9E-2</v>
      </c>
    </row>
    <row r="32" spans="1:17" s="46" customFormat="1" ht="30" customHeight="1" x14ac:dyDescent="0.45">
      <c r="A32" s="246" t="s">
        <v>18</v>
      </c>
      <c r="B32" s="590">
        <v>613.9</v>
      </c>
      <c r="C32" s="590">
        <v>750.5</v>
      </c>
      <c r="D32" s="590">
        <v>904.4</v>
      </c>
      <c r="E32" s="590">
        <v>1172.9000000000001</v>
      </c>
      <c r="F32" s="590">
        <v>1131.3</v>
      </c>
      <c r="G32" s="590">
        <v>1059.8</v>
      </c>
      <c r="H32" s="590">
        <v>1188.0999999999999</v>
      </c>
      <c r="I32" s="590">
        <v>1328.4</v>
      </c>
      <c r="J32" s="590">
        <v>1381.2</v>
      </c>
      <c r="K32" s="590">
        <v>1581.4</v>
      </c>
      <c r="L32" s="590">
        <v>1804.1</v>
      </c>
      <c r="M32" s="590">
        <v>2009.3</v>
      </c>
      <c r="N32" s="590">
        <v>2097.4</v>
      </c>
      <c r="O32" s="590">
        <v>2512</v>
      </c>
      <c r="P32" s="590">
        <v>2718.4</v>
      </c>
      <c r="Q32" s="588">
        <v>8.2000000000000003E-2</v>
      </c>
    </row>
    <row r="33" spans="1:20" s="102" customFormat="1" ht="6.75" customHeight="1" x14ac:dyDescent="0.45">
      <c r="A33" s="95"/>
      <c r="B33" s="95"/>
      <c r="C33" s="95"/>
      <c r="D33" s="95"/>
      <c r="E33" s="95"/>
      <c r="F33" s="95"/>
      <c r="G33" s="95"/>
      <c r="H33" s="95"/>
      <c r="I33" s="95"/>
      <c r="J33" s="95"/>
      <c r="K33" s="95"/>
      <c r="L33" s="95"/>
      <c r="M33" s="95"/>
      <c r="N33" s="161"/>
      <c r="O33" s="161"/>
      <c r="P33" s="95"/>
      <c r="Q33" s="95"/>
    </row>
    <row r="34" spans="1:20" s="39" customFormat="1" ht="9.75" customHeight="1" x14ac:dyDescent="0.35">
      <c r="A34" s="46"/>
      <c r="B34" s="46"/>
      <c r="C34" s="46"/>
      <c r="D34" s="46"/>
      <c r="E34" s="46"/>
      <c r="F34" s="46"/>
      <c r="G34" s="46"/>
      <c r="H34" s="46"/>
      <c r="I34" s="46"/>
      <c r="J34" s="46"/>
      <c r="K34" s="46"/>
      <c r="L34" s="46"/>
      <c r="M34" s="46"/>
      <c r="N34" s="46"/>
      <c r="O34" s="46"/>
      <c r="P34" s="46"/>
      <c r="Q34" s="46"/>
      <c r="R34" s="46"/>
      <c r="S34" s="46"/>
      <c r="T34" s="46"/>
    </row>
    <row r="35" spans="1:20" s="41" customFormat="1" ht="16.5" customHeight="1" x14ac:dyDescent="0.35">
      <c r="A35" s="665" t="s">
        <v>677</v>
      </c>
      <c r="B35" s="46"/>
      <c r="C35" s="46"/>
      <c r="D35" s="46"/>
      <c r="E35" s="46"/>
      <c r="F35" s="46"/>
      <c r="G35" s="46"/>
      <c r="H35" s="46"/>
      <c r="I35" s="46"/>
      <c r="J35" s="46"/>
      <c r="K35" s="46"/>
      <c r="L35" s="46"/>
      <c r="M35" s="46"/>
      <c r="N35" s="46"/>
      <c r="O35" s="46"/>
      <c r="P35" s="46"/>
      <c r="Q35" s="46"/>
      <c r="R35" s="46"/>
      <c r="S35" s="46"/>
      <c r="T35" s="46"/>
    </row>
    <row r="36" spans="1:20" s="41" customFormat="1" ht="16.5" customHeight="1" x14ac:dyDescent="0.35">
      <c r="A36" s="665" t="s">
        <v>776</v>
      </c>
      <c r="B36" s="46"/>
      <c r="C36" s="46"/>
      <c r="D36" s="46"/>
      <c r="E36" s="46"/>
      <c r="F36" s="46"/>
      <c r="G36" s="46"/>
      <c r="H36" s="46"/>
      <c r="I36" s="46"/>
      <c r="J36" s="46"/>
      <c r="K36" s="46"/>
      <c r="L36" s="46"/>
      <c r="M36" s="46"/>
      <c r="N36" s="46"/>
      <c r="O36" s="46"/>
      <c r="P36" s="46"/>
      <c r="Q36" s="46"/>
      <c r="R36" s="46"/>
      <c r="S36" s="46"/>
      <c r="T36" s="46"/>
    </row>
    <row r="37" spans="1:20" s="41" customFormat="1" ht="16.5" customHeight="1" x14ac:dyDescent="0.35">
      <c r="A37" s="665" t="s">
        <v>777</v>
      </c>
      <c r="B37" s="46"/>
      <c r="C37" s="46"/>
      <c r="D37" s="46"/>
      <c r="E37" s="46"/>
      <c r="F37" s="46"/>
      <c r="G37" s="46"/>
      <c r="H37" s="46"/>
      <c r="I37" s="46"/>
      <c r="J37" s="46"/>
      <c r="K37" s="46"/>
      <c r="L37" s="46"/>
      <c r="M37" s="46"/>
      <c r="N37" s="46"/>
      <c r="O37" s="46"/>
      <c r="P37" s="46"/>
      <c r="Q37" s="46"/>
      <c r="R37" s="46"/>
      <c r="S37" s="46"/>
      <c r="T37" s="46"/>
    </row>
    <row r="38" spans="1:20" ht="18.75" customHeight="1" x14ac:dyDescent="0.35">
      <c r="A38" s="665" t="s">
        <v>778</v>
      </c>
    </row>
  </sheetData>
  <mergeCells count="2">
    <mergeCell ref="A2:Q2"/>
    <mergeCell ref="A3:Q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1:F34"/>
  <sheetViews>
    <sheetView showGridLines="0" workbookViewId="0"/>
  </sheetViews>
  <sheetFormatPr defaultColWidth="18.73046875" defaultRowHeight="12.95" customHeight="1" x14ac:dyDescent="0.35"/>
  <cols>
    <col min="1" max="1" width="50.73046875" style="8" customWidth="1"/>
    <col min="2" max="6" width="16.73046875" style="8" customWidth="1"/>
    <col min="7" max="7" width="13.86328125" style="8" customWidth="1"/>
    <col min="8" max="16384" width="18.73046875" style="8"/>
  </cols>
  <sheetData>
    <row r="1" spans="1:6" ht="15.75" customHeight="1" x14ac:dyDescent="0.35">
      <c r="A1" s="22"/>
      <c r="B1" s="24"/>
      <c r="C1" s="24"/>
      <c r="D1" s="24"/>
      <c r="E1" s="24"/>
      <c r="F1" s="24"/>
    </row>
    <row r="2" spans="1:6" ht="19.5" customHeight="1" x14ac:dyDescent="0.35">
      <c r="A2" s="715" t="s">
        <v>199</v>
      </c>
      <c r="B2" s="715"/>
      <c r="C2" s="715"/>
      <c r="D2" s="715"/>
      <c r="E2" s="715"/>
      <c r="F2" s="715"/>
    </row>
    <row r="3" spans="1:6" ht="30" customHeight="1" x14ac:dyDescent="0.35">
      <c r="A3" s="757" t="s">
        <v>692</v>
      </c>
      <c r="B3" s="757"/>
      <c r="C3" s="757"/>
      <c r="D3" s="757"/>
      <c r="E3" s="757"/>
      <c r="F3" s="757"/>
    </row>
    <row r="4" spans="1:6" ht="54" customHeight="1" x14ac:dyDescent="0.45">
      <c r="A4" s="113"/>
      <c r="B4" s="114" t="s">
        <v>34</v>
      </c>
      <c r="C4" s="114" t="s">
        <v>15</v>
      </c>
      <c r="D4" s="114" t="s">
        <v>16</v>
      </c>
      <c r="E4" s="114" t="s">
        <v>17</v>
      </c>
      <c r="F4" s="114" t="s">
        <v>18</v>
      </c>
    </row>
    <row r="5" spans="1:6" ht="14.25" customHeight="1" x14ac:dyDescent="0.45">
      <c r="A5" s="115"/>
      <c r="B5" s="100"/>
      <c r="C5" s="100"/>
      <c r="D5" s="100"/>
      <c r="E5" s="100"/>
      <c r="F5" s="100"/>
    </row>
    <row r="6" spans="1:6" ht="16.5" customHeight="1" x14ac:dyDescent="0.45">
      <c r="A6" s="116" t="s">
        <v>242</v>
      </c>
      <c r="B6" s="117">
        <v>54154</v>
      </c>
      <c r="C6" s="117">
        <v>605001</v>
      </c>
      <c r="D6" s="117">
        <v>593648</v>
      </c>
      <c r="E6" s="117">
        <v>618893</v>
      </c>
      <c r="F6" s="117">
        <v>1871696</v>
      </c>
    </row>
    <row r="7" spans="1:6" ht="16.5" customHeight="1" x14ac:dyDescent="0.45">
      <c r="A7" s="116" t="s">
        <v>243</v>
      </c>
      <c r="B7" s="117">
        <v>133</v>
      </c>
      <c r="C7" s="117">
        <v>1738</v>
      </c>
      <c r="D7" s="117">
        <v>768</v>
      </c>
      <c r="E7" s="117">
        <v>4194</v>
      </c>
      <c r="F7" s="117">
        <v>6832</v>
      </c>
    </row>
    <row r="8" spans="1:6" ht="16.5" customHeight="1" x14ac:dyDescent="0.45">
      <c r="A8" s="116" t="s">
        <v>244</v>
      </c>
      <c r="B8" s="117">
        <v>201</v>
      </c>
      <c r="C8" s="117">
        <v>2120</v>
      </c>
      <c r="D8" s="117">
        <v>1272</v>
      </c>
      <c r="E8" s="117">
        <v>711</v>
      </c>
      <c r="F8" s="117">
        <v>4304</v>
      </c>
    </row>
    <row r="9" spans="1:6" ht="16.5" customHeight="1" x14ac:dyDescent="0.45">
      <c r="A9" s="116" t="s">
        <v>245</v>
      </c>
      <c r="B9" s="117">
        <v>333</v>
      </c>
      <c r="C9" s="117">
        <v>3858</v>
      </c>
      <c r="D9" s="117">
        <v>2040</v>
      </c>
      <c r="E9" s="117">
        <v>4905</v>
      </c>
      <c r="F9" s="117">
        <v>11136</v>
      </c>
    </row>
    <row r="10" spans="1:6" ht="16.5" customHeight="1" x14ac:dyDescent="0.45">
      <c r="A10" s="118" t="s">
        <v>246</v>
      </c>
      <c r="B10" s="117">
        <v>4074</v>
      </c>
      <c r="C10" s="117">
        <v>53076</v>
      </c>
      <c r="D10" s="117">
        <v>31345</v>
      </c>
      <c r="E10" s="117">
        <v>43031</v>
      </c>
      <c r="F10" s="117">
        <v>131527</v>
      </c>
    </row>
    <row r="11" spans="1:6" ht="16.5" customHeight="1" x14ac:dyDescent="0.45">
      <c r="A11" s="116" t="s">
        <v>762</v>
      </c>
      <c r="B11" s="117">
        <v>53448</v>
      </c>
      <c r="C11" s="117">
        <v>536268</v>
      </c>
      <c r="D11" s="117">
        <v>374640</v>
      </c>
      <c r="E11" s="117">
        <v>580710</v>
      </c>
      <c r="F11" s="117">
        <v>1545066</v>
      </c>
    </row>
    <row r="12" spans="1:6" ht="16.5" customHeight="1" x14ac:dyDescent="0.45">
      <c r="A12" s="101" t="s">
        <v>95</v>
      </c>
      <c r="B12" s="220">
        <v>2E-3</v>
      </c>
      <c r="C12" s="220">
        <v>3.0000000000000001E-3</v>
      </c>
      <c r="D12" s="220">
        <v>2E-3</v>
      </c>
      <c r="E12" s="220">
        <v>7.0000000000000001E-3</v>
      </c>
      <c r="F12" s="220">
        <v>4.0000000000000001E-3</v>
      </c>
    </row>
    <row r="13" spans="1:6" ht="16.5" customHeight="1" x14ac:dyDescent="0.45">
      <c r="A13" s="101" t="s">
        <v>96</v>
      </c>
      <c r="B13" s="220">
        <v>4.0000000000000001E-3</v>
      </c>
      <c r="C13" s="220">
        <v>4.0000000000000001E-3</v>
      </c>
      <c r="D13" s="220">
        <v>3.0000000000000001E-3</v>
      </c>
      <c r="E13" s="220">
        <v>1E-3</v>
      </c>
      <c r="F13" s="220">
        <v>3.0000000000000001E-3</v>
      </c>
    </row>
    <row r="14" spans="1:6" ht="16.5" customHeight="1" x14ac:dyDescent="0.45">
      <c r="A14" s="101" t="s">
        <v>164</v>
      </c>
      <c r="B14" s="220">
        <v>7.5999999999999998E-2</v>
      </c>
      <c r="C14" s="220">
        <v>9.9000000000000005E-2</v>
      </c>
      <c r="D14" s="220">
        <v>8.4000000000000005E-2</v>
      </c>
      <c r="E14" s="220">
        <v>7.3999999999999996E-2</v>
      </c>
      <c r="F14" s="220">
        <v>8.5000000000000006E-2</v>
      </c>
    </row>
    <row r="15" spans="1:6" ht="16.5" customHeight="1" x14ac:dyDescent="0.45">
      <c r="A15" s="99" t="s">
        <v>189</v>
      </c>
      <c r="B15" s="119">
        <v>6.9699999999999998E-2</v>
      </c>
      <c r="C15" s="119">
        <v>8.4900000000000003E-2</v>
      </c>
      <c r="D15" s="119">
        <v>5.7299999999999997E-2</v>
      </c>
      <c r="E15" s="119">
        <v>5.3199999999999997E-2</v>
      </c>
      <c r="F15" s="119">
        <v>6.0900000000000003E-2</v>
      </c>
    </row>
    <row r="16" spans="1:6" ht="16.5" customHeight="1" x14ac:dyDescent="0.45">
      <c r="A16" s="99" t="s">
        <v>190</v>
      </c>
      <c r="B16" s="119">
        <v>9.2299999999999993E-2</v>
      </c>
      <c r="C16" s="119">
        <v>0.1022</v>
      </c>
      <c r="D16" s="119">
        <v>9.1800000000000007E-2</v>
      </c>
      <c r="E16" s="119">
        <v>7.8100000000000003E-2</v>
      </c>
      <c r="F16" s="119">
        <v>9.1999999999999998E-2</v>
      </c>
    </row>
    <row r="17" spans="1:6" ht="16.5" customHeight="1" x14ac:dyDescent="0.45">
      <c r="A17" s="101" t="s">
        <v>191</v>
      </c>
      <c r="B17" s="220">
        <v>8.0399999999999999E-2</v>
      </c>
      <c r="C17" s="220">
        <v>9.3299999999999994E-2</v>
      </c>
      <c r="D17" s="220">
        <v>8.5999999999999993E-2</v>
      </c>
      <c r="E17" s="220">
        <v>6.9800000000000001E-2</v>
      </c>
      <c r="F17" s="220">
        <v>8.2000000000000003E-2</v>
      </c>
    </row>
    <row r="18" spans="1:6" ht="16.5" customHeight="1" x14ac:dyDescent="0.45">
      <c r="A18" s="101" t="s">
        <v>192</v>
      </c>
      <c r="B18" s="220">
        <v>5.8099999999999999E-2</v>
      </c>
      <c r="C18" s="220">
        <v>6.54E-2</v>
      </c>
      <c r="D18" s="220">
        <v>6.3E-2</v>
      </c>
      <c r="E18" s="220">
        <v>4.8800000000000003E-2</v>
      </c>
      <c r="F18" s="220">
        <v>5.8000000000000003E-2</v>
      </c>
    </row>
    <row r="19" spans="1:6" s="40" customFormat="1" ht="16.5" customHeight="1" x14ac:dyDescent="0.45">
      <c r="A19" s="101" t="s">
        <v>143</v>
      </c>
      <c r="B19" s="294">
        <v>24</v>
      </c>
      <c r="C19" s="294">
        <v>38</v>
      </c>
      <c r="D19" s="294">
        <v>37</v>
      </c>
      <c r="E19" s="294">
        <v>118</v>
      </c>
      <c r="F19" s="294">
        <f>SUM(B19:E19)</f>
        <v>217</v>
      </c>
    </row>
    <row r="20" spans="1:6" ht="6.75" customHeight="1" x14ac:dyDescent="0.45">
      <c r="A20" s="95"/>
      <c r="B20" s="95"/>
      <c r="C20" s="95"/>
      <c r="D20" s="95"/>
      <c r="E20" s="95"/>
      <c r="F20" s="95"/>
    </row>
    <row r="21" spans="1:6" ht="14.25" customHeight="1" x14ac:dyDescent="0.45">
      <c r="A21" s="102"/>
      <c r="B21" s="102"/>
      <c r="C21" s="102"/>
      <c r="D21" s="102"/>
      <c r="E21" s="102"/>
      <c r="F21" s="102"/>
    </row>
    <row r="22" spans="1:6" ht="12.95" customHeight="1" x14ac:dyDescent="0.45">
      <c r="A22" s="218" t="s">
        <v>770</v>
      </c>
    </row>
    <row r="27" spans="1:6" ht="12.95" customHeight="1" x14ac:dyDescent="0.45">
      <c r="A27" s="102"/>
    </row>
    <row r="34" spans="1:1" ht="12.95" customHeight="1" x14ac:dyDescent="0.45">
      <c r="A34" s="102"/>
    </row>
  </sheetData>
  <mergeCells count="2">
    <mergeCell ref="A2:F2"/>
    <mergeCell ref="A3:F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R102"/>
  <sheetViews>
    <sheetView showGridLines="0" workbookViewId="0"/>
  </sheetViews>
  <sheetFormatPr defaultColWidth="18.73046875" defaultRowHeight="12.95" customHeight="1" x14ac:dyDescent="0.35"/>
  <cols>
    <col min="1" max="1" width="60.73046875" style="262" customWidth="1"/>
    <col min="2" max="17" width="18.73046875" style="11" customWidth="1"/>
    <col min="18" max="16384" width="18.73046875" style="261"/>
  </cols>
  <sheetData>
    <row r="1" spans="1:18" s="36" customFormat="1" ht="15.75" customHeight="1" x14ac:dyDescent="0.35">
      <c r="A1" s="260"/>
      <c r="B1" s="11"/>
      <c r="C1" s="11"/>
      <c r="D1" s="11"/>
      <c r="E1" s="11"/>
      <c r="F1" s="11"/>
      <c r="G1" s="11"/>
      <c r="H1" s="11"/>
      <c r="I1" s="11"/>
      <c r="J1" s="11"/>
      <c r="K1" s="11"/>
      <c r="L1" s="11"/>
      <c r="M1" s="11"/>
      <c r="N1" s="11"/>
      <c r="O1" s="11"/>
      <c r="P1" s="11"/>
      <c r="Q1" s="11"/>
    </row>
    <row r="2" spans="1:18" s="36" customFormat="1" ht="19.5" customHeight="1" x14ac:dyDescent="0.35">
      <c r="A2" s="715" t="s">
        <v>683</v>
      </c>
      <c r="B2" s="715"/>
      <c r="C2" s="715"/>
      <c r="D2" s="715"/>
      <c r="E2" s="715"/>
      <c r="F2" s="715"/>
      <c r="G2" s="715"/>
      <c r="H2" s="715"/>
      <c r="I2" s="715"/>
      <c r="J2" s="715"/>
      <c r="K2" s="715"/>
      <c r="L2" s="715"/>
      <c r="M2" s="715"/>
      <c r="N2" s="715"/>
      <c r="O2" s="715"/>
      <c r="P2" s="715"/>
      <c r="Q2" s="715"/>
    </row>
    <row r="3" spans="1:18" s="318" customFormat="1" ht="18.75" customHeight="1" x14ac:dyDescent="0.45">
      <c r="A3" s="777" t="s">
        <v>33</v>
      </c>
      <c r="B3" s="777"/>
      <c r="C3" s="777"/>
      <c r="D3" s="777"/>
      <c r="E3" s="777"/>
      <c r="F3" s="777"/>
      <c r="G3" s="777"/>
      <c r="H3" s="777"/>
      <c r="I3" s="777"/>
      <c r="J3" s="777"/>
      <c r="K3" s="777"/>
      <c r="L3" s="777"/>
      <c r="M3" s="777"/>
      <c r="N3" s="777"/>
      <c r="O3" s="777"/>
      <c r="P3" s="777"/>
      <c r="Q3" s="777"/>
    </row>
    <row r="4" spans="1:18" s="258" customFormat="1" ht="36" customHeight="1" x14ac:dyDescent="0.35">
      <c r="A4" s="82"/>
      <c r="B4" s="330" t="s">
        <v>533</v>
      </c>
      <c r="C4" s="330" t="s">
        <v>534</v>
      </c>
      <c r="D4" s="330" t="s">
        <v>535</v>
      </c>
      <c r="E4" s="330" t="s">
        <v>536</v>
      </c>
      <c r="F4" s="330" t="s">
        <v>537</v>
      </c>
      <c r="G4" s="330" t="s">
        <v>538</v>
      </c>
      <c r="H4" s="330" t="s">
        <v>539</v>
      </c>
      <c r="I4" s="330" t="s">
        <v>540</v>
      </c>
      <c r="J4" s="330" t="s">
        <v>541</v>
      </c>
      <c r="K4" s="330" t="s">
        <v>542</v>
      </c>
      <c r="L4" s="330" t="s">
        <v>358</v>
      </c>
      <c r="M4" s="312" t="s">
        <v>359</v>
      </c>
      <c r="N4" s="555" t="s">
        <v>577</v>
      </c>
      <c r="O4" s="567" t="s">
        <v>688</v>
      </c>
      <c r="P4" s="567" t="s">
        <v>689</v>
      </c>
      <c r="Q4" s="399" t="s">
        <v>690</v>
      </c>
    </row>
    <row r="5" spans="1:18" s="319" customFormat="1" ht="30" customHeight="1" x14ac:dyDescent="0.45">
      <c r="A5" s="465"/>
      <c r="B5" s="776" t="s">
        <v>18</v>
      </c>
      <c r="C5" s="776"/>
      <c r="D5" s="776"/>
      <c r="E5" s="776"/>
      <c r="F5" s="776"/>
      <c r="G5" s="776"/>
      <c r="H5" s="776"/>
      <c r="I5" s="776"/>
      <c r="J5" s="776"/>
      <c r="K5" s="776"/>
      <c r="L5" s="776"/>
      <c r="M5" s="776"/>
      <c r="N5" s="776"/>
      <c r="O5" s="776"/>
      <c r="P5" s="776"/>
      <c r="Q5" s="776"/>
    </row>
    <row r="6" spans="1:18" s="320" customFormat="1" ht="16.5" customHeight="1" x14ac:dyDescent="0.45">
      <c r="B6" s="327"/>
      <c r="C6" s="327"/>
      <c r="D6" s="327"/>
      <c r="E6" s="327"/>
      <c r="F6" s="327"/>
      <c r="G6" s="327"/>
      <c r="H6" s="327"/>
      <c r="I6" s="327"/>
      <c r="J6" s="327"/>
      <c r="K6" s="327"/>
      <c r="L6" s="327"/>
      <c r="M6" s="327"/>
      <c r="N6" s="327"/>
      <c r="O6" s="327"/>
      <c r="P6" s="327"/>
      <c r="Q6" s="329"/>
      <c r="R6"/>
    </row>
    <row r="7" spans="1:18" s="320" customFormat="1" ht="16.5" customHeight="1" x14ac:dyDescent="0.45">
      <c r="A7" s="320" t="s">
        <v>392</v>
      </c>
      <c r="B7" s="327">
        <v>308415</v>
      </c>
      <c r="C7" s="327">
        <v>447465</v>
      </c>
      <c r="D7" s="327">
        <v>503827</v>
      </c>
      <c r="E7" s="327">
        <v>638840</v>
      </c>
      <c r="F7" s="327">
        <v>794301</v>
      </c>
      <c r="G7" s="327">
        <v>760754</v>
      </c>
      <c r="H7" s="327">
        <v>693858</v>
      </c>
      <c r="I7" s="327">
        <v>782020</v>
      </c>
      <c r="J7" s="327">
        <v>867246</v>
      </c>
      <c r="K7" s="327">
        <v>896217</v>
      </c>
      <c r="L7" s="327">
        <v>1040974</v>
      </c>
      <c r="M7" s="327">
        <v>1188081</v>
      </c>
      <c r="N7" s="327">
        <v>1320001</v>
      </c>
      <c r="O7" s="327">
        <v>1378625</v>
      </c>
      <c r="P7" s="327">
        <v>1714561</v>
      </c>
      <c r="Q7" s="594">
        <v>0.24399999999999999</v>
      </c>
      <c r="R7" s="17"/>
    </row>
    <row r="8" spans="1:18" s="320" customFormat="1" ht="16.5" customHeight="1" x14ac:dyDescent="0.45">
      <c r="A8" s="320" t="s">
        <v>393</v>
      </c>
      <c r="B8" s="327">
        <v>20333</v>
      </c>
      <c r="C8" s="327">
        <v>24365</v>
      </c>
      <c r="D8" s="327">
        <v>31848</v>
      </c>
      <c r="E8" s="327">
        <v>53861</v>
      </c>
      <c r="F8" s="327">
        <v>27157</v>
      </c>
      <c r="G8" s="327">
        <v>24387</v>
      </c>
      <c r="H8" s="327">
        <v>23823</v>
      </c>
      <c r="I8" s="327">
        <v>22126</v>
      </c>
      <c r="J8" s="327">
        <v>24288</v>
      </c>
      <c r="K8" s="327">
        <v>19005</v>
      </c>
      <c r="L8" s="327">
        <v>24027</v>
      </c>
      <c r="M8" s="327">
        <v>25157</v>
      </c>
      <c r="N8" s="327">
        <v>19284</v>
      </c>
      <c r="O8" s="327">
        <v>24873</v>
      </c>
      <c r="P8" s="327">
        <v>17997</v>
      </c>
      <c r="Q8" s="594">
        <v>-0.27600000000000002</v>
      </c>
      <c r="R8" s="17"/>
    </row>
    <row r="9" spans="1:18" s="319" customFormat="1" ht="16.5" customHeight="1" x14ac:dyDescent="0.45">
      <c r="A9" s="320" t="s">
        <v>247</v>
      </c>
      <c r="B9" s="327">
        <v>318582</v>
      </c>
      <c r="C9" s="327">
        <v>459647</v>
      </c>
      <c r="D9" s="327">
        <v>519751</v>
      </c>
      <c r="E9" s="327">
        <v>665770</v>
      </c>
      <c r="F9" s="327">
        <v>807880</v>
      </c>
      <c r="G9" s="327">
        <v>772948</v>
      </c>
      <c r="H9" s="327">
        <v>705769</v>
      </c>
      <c r="I9" s="327">
        <v>793083</v>
      </c>
      <c r="J9" s="327">
        <v>879390</v>
      </c>
      <c r="K9" s="327">
        <v>905720</v>
      </c>
      <c r="L9" s="327">
        <v>1052988</v>
      </c>
      <c r="M9" s="327">
        <v>1200660</v>
      </c>
      <c r="N9" s="327">
        <v>1329642</v>
      </c>
      <c r="O9" s="327">
        <v>1391062</v>
      </c>
      <c r="P9" s="327">
        <v>1545066</v>
      </c>
      <c r="Q9" s="594">
        <v>0.111</v>
      </c>
      <c r="R9" s="17"/>
    </row>
    <row r="10" spans="1:18" s="319" customFormat="1" ht="16.5" customHeight="1" x14ac:dyDescent="0.45">
      <c r="A10" s="320" t="s">
        <v>244</v>
      </c>
      <c r="B10" s="327">
        <v>695</v>
      </c>
      <c r="C10" s="327">
        <v>1077</v>
      </c>
      <c r="D10" s="327">
        <v>1214</v>
      </c>
      <c r="E10" s="327">
        <v>1434</v>
      </c>
      <c r="F10" s="327">
        <v>1694</v>
      </c>
      <c r="G10" s="327">
        <v>1575</v>
      </c>
      <c r="H10" s="327">
        <v>1634</v>
      </c>
      <c r="I10" s="327">
        <v>1914</v>
      </c>
      <c r="J10" s="327">
        <v>1789</v>
      </c>
      <c r="K10" s="327">
        <v>2069</v>
      </c>
      <c r="L10" s="327">
        <v>2583</v>
      </c>
      <c r="M10" s="327">
        <v>2776</v>
      </c>
      <c r="N10" s="327">
        <v>3119</v>
      </c>
      <c r="O10" s="327">
        <v>3669</v>
      </c>
      <c r="P10" s="327">
        <v>4304</v>
      </c>
      <c r="Q10" s="594">
        <v>0.17299999999999999</v>
      </c>
      <c r="R10" s="17"/>
    </row>
    <row r="11" spans="1:18" s="320" customFormat="1" ht="16.5" customHeight="1" x14ac:dyDescent="0.45">
      <c r="A11" s="320" t="s">
        <v>394</v>
      </c>
      <c r="B11" s="327">
        <v>41707</v>
      </c>
      <c r="C11" s="327">
        <v>61084</v>
      </c>
      <c r="D11" s="327">
        <v>78985</v>
      </c>
      <c r="E11" s="327">
        <v>104914</v>
      </c>
      <c r="F11" s="327">
        <v>-62881</v>
      </c>
      <c r="G11" s="327">
        <v>-96854</v>
      </c>
      <c r="H11" s="327">
        <v>68813</v>
      </c>
      <c r="I11" s="327">
        <v>68172</v>
      </c>
      <c r="J11" s="327">
        <v>6154</v>
      </c>
      <c r="K11" s="327">
        <v>133927</v>
      </c>
      <c r="L11" s="327">
        <v>132340</v>
      </c>
      <c r="M11" s="327">
        <v>113895</v>
      </c>
      <c r="N11" s="327">
        <v>41985</v>
      </c>
      <c r="O11" s="327">
        <v>136696</v>
      </c>
      <c r="P11" s="327">
        <v>142014</v>
      </c>
      <c r="Q11" s="594">
        <v>3.9E-2</v>
      </c>
      <c r="R11" s="17"/>
    </row>
    <row r="12" spans="1:18" s="320" customFormat="1" ht="16.5" customHeight="1" x14ac:dyDescent="0.45">
      <c r="A12" s="116" t="s">
        <v>243</v>
      </c>
      <c r="B12" s="327">
        <v>2264</v>
      </c>
      <c r="C12" s="327">
        <v>2813</v>
      </c>
      <c r="D12" s="327">
        <v>3136</v>
      </c>
      <c r="E12" s="327">
        <v>3660</v>
      </c>
      <c r="F12" s="327">
        <v>4000</v>
      </c>
      <c r="G12" s="327">
        <v>3881</v>
      </c>
      <c r="H12" s="327">
        <v>4117</v>
      </c>
      <c r="I12" s="327">
        <v>4608</v>
      </c>
      <c r="J12" s="327">
        <v>4798</v>
      </c>
      <c r="K12" s="327">
        <v>5476</v>
      </c>
      <c r="L12" s="327">
        <v>5898</v>
      </c>
      <c r="M12" s="327">
        <v>6264</v>
      </c>
      <c r="N12" s="327">
        <v>6439</v>
      </c>
      <c r="O12" s="327">
        <v>6578</v>
      </c>
      <c r="P12" s="327">
        <v>6832</v>
      </c>
      <c r="Q12" s="594">
        <v>3.9E-2</v>
      </c>
      <c r="R12" s="17"/>
    </row>
    <row r="13" spans="1:18" s="320" customFormat="1" ht="16.5" customHeight="1" x14ac:dyDescent="0.45">
      <c r="A13" s="320" t="s">
        <v>433</v>
      </c>
      <c r="B13" s="327">
        <v>39611</v>
      </c>
      <c r="C13" s="327">
        <v>58505</v>
      </c>
      <c r="D13" s="327">
        <v>76091</v>
      </c>
      <c r="E13" s="327">
        <v>101568</v>
      </c>
      <c r="F13" s="327">
        <v>-66450</v>
      </c>
      <c r="G13" s="327">
        <v>-100439</v>
      </c>
      <c r="H13" s="327">
        <v>65029</v>
      </c>
      <c r="I13" s="327">
        <v>63915</v>
      </c>
      <c r="J13" s="327">
        <v>1731</v>
      </c>
      <c r="K13" s="327">
        <v>128818</v>
      </c>
      <c r="L13" s="327">
        <v>126869</v>
      </c>
      <c r="M13" s="327">
        <v>108188</v>
      </c>
      <c r="N13" s="327">
        <v>36155</v>
      </c>
      <c r="O13" s="327">
        <v>130967</v>
      </c>
      <c r="P13" s="327">
        <v>135763</v>
      </c>
      <c r="Q13" s="594">
        <v>3.6999999999999998E-2</v>
      </c>
      <c r="R13" s="17"/>
    </row>
    <row r="14" spans="1:18" s="319" customFormat="1" ht="16.5" customHeight="1" x14ac:dyDescent="0.45">
      <c r="A14" s="320" t="s">
        <v>395</v>
      </c>
      <c r="B14" s="327">
        <v>1599</v>
      </c>
      <c r="C14" s="327">
        <v>1716</v>
      </c>
      <c r="D14" s="327">
        <v>2340</v>
      </c>
      <c r="E14" s="327">
        <v>4408</v>
      </c>
      <c r="F14" s="327">
        <v>-5990</v>
      </c>
      <c r="G14" s="327">
        <v>-7152</v>
      </c>
      <c r="H14" s="327">
        <v>1015</v>
      </c>
      <c r="I14" s="327">
        <v>915</v>
      </c>
      <c r="J14" s="327">
        <v>-1467</v>
      </c>
      <c r="K14" s="327">
        <v>3101</v>
      </c>
      <c r="L14" s="327">
        <v>3827</v>
      </c>
      <c r="M14" s="327">
        <v>1643</v>
      </c>
      <c r="N14" s="327">
        <v>-2218</v>
      </c>
      <c r="O14" s="327">
        <v>3811</v>
      </c>
      <c r="P14" s="327">
        <v>4236</v>
      </c>
      <c r="Q14" s="594">
        <v>0.112</v>
      </c>
      <c r="R14" s="17"/>
    </row>
    <row r="15" spans="1:18" s="319" customFormat="1" ht="16.5" customHeight="1" x14ac:dyDescent="0.45">
      <c r="A15" s="320" t="s">
        <v>246</v>
      </c>
      <c r="B15" s="327">
        <v>38011</v>
      </c>
      <c r="C15" s="327">
        <v>56789</v>
      </c>
      <c r="D15" s="327">
        <v>73750</v>
      </c>
      <c r="E15" s="327">
        <v>97160</v>
      </c>
      <c r="F15" s="327">
        <v>-60460</v>
      </c>
      <c r="G15" s="327">
        <v>-93287</v>
      </c>
      <c r="H15" s="327">
        <v>64014</v>
      </c>
      <c r="I15" s="327">
        <v>63000</v>
      </c>
      <c r="J15" s="327">
        <v>3198</v>
      </c>
      <c r="K15" s="327">
        <v>125718</v>
      </c>
      <c r="L15" s="327">
        <v>123043</v>
      </c>
      <c r="M15" s="327">
        <v>106545</v>
      </c>
      <c r="N15" s="327">
        <v>38373</v>
      </c>
      <c r="O15" s="327">
        <v>127157</v>
      </c>
      <c r="P15" s="327">
        <v>131527</v>
      </c>
      <c r="Q15" s="594">
        <v>3.4000000000000002E-2</v>
      </c>
      <c r="R15" s="17"/>
    </row>
    <row r="16" spans="1:18" s="319" customFormat="1" ht="16.5" customHeight="1" x14ac:dyDescent="0.45">
      <c r="A16" s="320" t="s">
        <v>396</v>
      </c>
      <c r="B16" s="327">
        <v>436270</v>
      </c>
      <c r="C16" s="327">
        <v>534734</v>
      </c>
      <c r="D16" s="327">
        <v>641667</v>
      </c>
      <c r="E16" s="327">
        <v>794432</v>
      </c>
      <c r="F16" s="327">
        <v>761366</v>
      </c>
      <c r="G16" s="327">
        <v>693831</v>
      </c>
      <c r="H16" s="327">
        <v>783054</v>
      </c>
      <c r="I16" s="327">
        <v>868713</v>
      </c>
      <c r="J16" s="327">
        <v>896195</v>
      </c>
      <c r="K16" s="327">
        <v>1040974</v>
      </c>
      <c r="L16" s="327">
        <v>1188081</v>
      </c>
      <c r="M16" s="327">
        <v>1320001</v>
      </c>
      <c r="N16" s="327">
        <v>1378625</v>
      </c>
      <c r="O16" s="327">
        <v>1714561</v>
      </c>
      <c r="P16" s="327">
        <v>1871696</v>
      </c>
      <c r="Q16" s="594">
        <v>9.1999999999999998E-2</v>
      </c>
      <c r="R16" s="17"/>
    </row>
    <row r="17" spans="1:18" s="319" customFormat="1" ht="16.5" customHeight="1" x14ac:dyDescent="0.45">
      <c r="A17" s="322" t="s">
        <v>95</v>
      </c>
      <c r="B17" s="303">
        <v>7.0000000000000001E-3</v>
      </c>
      <c r="C17" s="303">
        <v>6.0000000000000001E-3</v>
      </c>
      <c r="D17" s="303">
        <v>6.0000000000000001E-3</v>
      </c>
      <c r="E17" s="303">
        <v>5.0000000000000001E-3</v>
      </c>
      <c r="F17" s="303">
        <v>5.0000000000000001E-3</v>
      </c>
      <c r="G17" s="303">
        <v>5.0000000000000001E-3</v>
      </c>
      <c r="H17" s="303">
        <v>6.0000000000000001E-3</v>
      </c>
      <c r="I17" s="303">
        <v>6.0000000000000001E-3</v>
      </c>
      <c r="J17" s="303">
        <v>5.0000000000000001E-3</v>
      </c>
      <c r="K17" s="303">
        <v>6.0000000000000001E-3</v>
      </c>
      <c r="L17" s="303">
        <v>6.0000000000000001E-3</v>
      </c>
      <c r="M17" s="303">
        <v>5.0000000000000001E-3</v>
      </c>
      <c r="N17" s="303">
        <v>5.0000000000000001E-3</v>
      </c>
      <c r="O17" s="303">
        <v>5.0000000000000001E-3</v>
      </c>
      <c r="P17" s="303">
        <v>4.0000000000000001E-3</v>
      </c>
      <c r="Q17" s="328"/>
      <c r="R17" s="701"/>
    </row>
    <row r="18" spans="1:18" s="319" customFormat="1" ht="16.5" customHeight="1" x14ac:dyDescent="0.45">
      <c r="A18" s="322" t="s">
        <v>96</v>
      </c>
      <c r="B18" s="303">
        <v>2E-3</v>
      </c>
      <c r="C18" s="303">
        <v>2E-3</v>
      </c>
      <c r="D18" s="303">
        <v>2E-3</v>
      </c>
      <c r="E18" s="303">
        <v>2E-3</v>
      </c>
      <c r="F18" s="303">
        <v>2E-3</v>
      </c>
      <c r="G18" s="303">
        <v>2E-3</v>
      </c>
      <c r="H18" s="303">
        <v>2E-3</v>
      </c>
      <c r="I18" s="303">
        <v>2E-3</v>
      </c>
      <c r="J18" s="303">
        <v>2E-3</v>
      </c>
      <c r="K18" s="303">
        <v>2E-3</v>
      </c>
      <c r="L18" s="303">
        <v>2E-3</v>
      </c>
      <c r="M18" s="303">
        <v>2E-3</v>
      </c>
      <c r="N18" s="303">
        <v>2E-3</v>
      </c>
      <c r="O18" s="303">
        <v>3.0000000000000001E-3</v>
      </c>
      <c r="P18" s="303">
        <v>3.0000000000000001E-3</v>
      </c>
      <c r="Q18" s="328"/>
      <c r="R18" s="320"/>
    </row>
    <row r="19" spans="1:18" s="321" customFormat="1" ht="16.5" customHeight="1" x14ac:dyDescent="0.45">
      <c r="A19" s="322" t="s">
        <v>397</v>
      </c>
      <c r="B19" s="303">
        <v>0.11899999999999999</v>
      </c>
      <c r="C19" s="303">
        <v>0.124</v>
      </c>
      <c r="D19" s="303">
        <v>0.14199999999999999</v>
      </c>
      <c r="E19" s="303">
        <v>0.14599999999999999</v>
      </c>
      <c r="F19" s="303">
        <v>-7.4999999999999997E-2</v>
      </c>
      <c r="G19" s="303">
        <v>-0.121</v>
      </c>
      <c r="H19" s="303">
        <v>9.0999999999999998E-2</v>
      </c>
      <c r="I19" s="303">
        <v>7.9000000000000001E-2</v>
      </c>
      <c r="J19" s="303">
        <v>4.0000000000000001E-3</v>
      </c>
      <c r="K19" s="303">
        <v>0.13900000000000001</v>
      </c>
      <c r="L19" s="303">
        <v>0.11700000000000001</v>
      </c>
      <c r="M19" s="303">
        <v>8.8999999999999996E-2</v>
      </c>
      <c r="N19" s="303">
        <v>2.9000000000000001E-2</v>
      </c>
      <c r="O19" s="303">
        <v>9.0999999999999998E-2</v>
      </c>
      <c r="P19" s="303">
        <v>8.5000000000000006E-2</v>
      </c>
      <c r="Q19" s="328"/>
      <c r="R19" s="322"/>
    </row>
    <row r="20" spans="1:18" s="8" customFormat="1" ht="16.5" customHeight="1" x14ac:dyDescent="0.45">
      <c r="A20" s="246" t="s">
        <v>191</v>
      </c>
      <c r="B20" s="246"/>
      <c r="C20" s="246"/>
      <c r="D20" s="220"/>
      <c r="E20" s="220"/>
      <c r="F20" s="303">
        <v>8.7999999999999995E-2</v>
      </c>
      <c r="G20" s="303">
        <v>3.5999999999999997E-2</v>
      </c>
      <c r="H20" s="303">
        <v>0.03</v>
      </c>
      <c r="I20" s="303">
        <v>1.9E-2</v>
      </c>
      <c r="J20" s="303">
        <v>-8.0000000000000002E-3</v>
      </c>
      <c r="K20" s="303">
        <v>3.4000000000000002E-2</v>
      </c>
      <c r="L20" s="303">
        <v>8.5000000000000006E-2</v>
      </c>
      <c r="M20" s="303">
        <v>8.4000000000000005E-2</v>
      </c>
      <c r="N20" s="303">
        <v>7.3999999999999996E-2</v>
      </c>
      <c r="O20" s="303">
        <v>9.1999999999999998E-2</v>
      </c>
      <c r="P20" s="303">
        <v>8.2000000000000003E-2</v>
      </c>
      <c r="Q20" s="328"/>
      <c r="R20" s="464"/>
    </row>
    <row r="21" spans="1:18" s="8" customFormat="1" ht="16.5" customHeight="1" x14ac:dyDescent="0.45">
      <c r="A21" s="246" t="s">
        <v>192</v>
      </c>
      <c r="B21" s="246"/>
      <c r="C21" s="246"/>
      <c r="D21" s="220"/>
      <c r="E21" s="220"/>
      <c r="F21" s="303"/>
      <c r="G21" s="303"/>
      <c r="H21" s="303"/>
      <c r="I21" s="303"/>
      <c r="J21" s="303"/>
      <c r="K21" s="303">
        <v>6.0999999999999999E-2</v>
      </c>
      <c r="L21" s="303">
        <v>0.06</v>
      </c>
      <c r="M21" s="303">
        <v>5.7000000000000002E-2</v>
      </c>
      <c r="N21" s="303">
        <v>4.5999999999999999E-2</v>
      </c>
      <c r="O21" s="303">
        <v>4.1000000000000002E-2</v>
      </c>
      <c r="P21" s="303">
        <v>5.8000000000000003E-2</v>
      </c>
      <c r="Q21" s="328"/>
      <c r="R21" s="464"/>
    </row>
    <row r="22" spans="1:18" s="443" customFormat="1" ht="30" customHeight="1" x14ac:dyDescent="0.45">
      <c r="A22" s="325" t="s">
        <v>94</v>
      </c>
      <c r="B22" s="529">
        <v>1521</v>
      </c>
      <c r="C22" s="529">
        <v>1078</v>
      </c>
      <c r="D22" s="529">
        <v>658</v>
      </c>
      <c r="E22" s="529">
        <v>570</v>
      </c>
      <c r="F22" s="529">
        <v>486</v>
      </c>
      <c r="G22" s="529">
        <v>434</v>
      </c>
      <c r="H22" s="529">
        <v>387</v>
      </c>
      <c r="I22" s="529">
        <v>355</v>
      </c>
      <c r="J22" s="529">
        <v>334</v>
      </c>
      <c r="K22" s="529">
        <v>299</v>
      </c>
      <c r="L22" s="529">
        <v>268</v>
      </c>
      <c r="M22" s="529">
        <v>255</v>
      </c>
      <c r="N22" s="529">
        <v>241</v>
      </c>
      <c r="O22" s="529">
        <v>223</v>
      </c>
      <c r="P22" s="529">
        <v>217</v>
      </c>
      <c r="Q22" s="530"/>
      <c r="R22" s="531"/>
    </row>
    <row r="23" spans="1:18" s="318" customFormat="1" ht="16.5" customHeight="1" x14ac:dyDescent="0.45">
      <c r="A23" s="325"/>
      <c r="B23" s="324"/>
      <c r="C23" s="324"/>
      <c r="D23" s="324"/>
      <c r="E23" s="324"/>
      <c r="F23" s="324"/>
      <c r="G23" s="324"/>
      <c r="H23" s="324"/>
      <c r="I23" s="324"/>
      <c r="J23" s="324"/>
      <c r="K23" s="324"/>
      <c r="L23" s="324"/>
      <c r="M23" s="324"/>
      <c r="N23" s="324"/>
      <c r="O23" s="324"/>
      <c r="P23" s="324"/>
      <c r="Q23" s="326"/>
      <c r="R23" s="323"/>
    </row>
    <row r="24" spans="1:18" s="319" customFormat="1" ht="30" customHeight="1" x14ac:dyDescent="0.45">
      <c r="A24" s="331"/>
      <c r="B24" s="776" t="s">
        <v>34</v>
      </c>
      <c r="C24" s="776"/>
      <c r="D24" s="776"/>
      <c r="E24" s="776"/>
      <c r="F24" s="776"/>
      <c r="G24" s="776"/>
      <c r="H24" s="776"/>
      <c r="I24" s="776"/>
      <c r="J24" s="776"/>
      <c r="K24" s="776"/>
      <c r="L24" s="776"/>
      <c r="M24" s="776"/>
      <c r="N24" s="776"/>
      <c r="O24" s="776"/>
      <c r="P24" s="776"/>
      <c r="Q24" s="776"/>
    </row>
    <row r="25" spans="1:18" s="320" customFormat="1" ht="16.5" customHeight="1" x14ac:dyDescent="0.45">
      <c r="B25" s="327"/>
      <c r="C25" s="327"/>
      <c r="D25" s="327"/>
      <c r="E25" s="327"/>
      <c r="F25" s="327"/>
      <c r="G25" s="327"/>
      <c r="H25" s="327"/>
      <c r="I25" s="327"/>
      <c r="J25" s="327"/>
      <c r="K25" s="327"/>
      <c r="L25" s="327"/>
      <c r="M25" s="327"/>
      <c r="N25" s="327"/>
      <c r="O25" s="327"/>
      <c r="P25" s="327"/>
      <c r="Q25" s="329"/>
    </row>
    <row r="26" spans="1:18" s="320" customFormat="1" ht="16.5" customHeight="1" x14ac:dyDescent="0.45">
      <c r="A26" s="320" t="s">
        <v>392</v>
      </c>
      <c r="B26" s="327">
        <v>31792</v>
      </c>
      <c r="C26" s="327">
        <v>39124</v>
      </c>
      <c r="D26" s="327">
        <v>36701</v>
      </c>
      <c r="E26" s="327">
        <v>48339</v>
      </c>
      <c r="F26" s="327">
        <v>54637</v>
      </c>
      <c r="G26" s="327">
        <v>50275</v>
      </c>
      <c r="H26" s="327">
        <v>43164</v>
      </c>
      <c r="I26" s="327">
        <v>46659</v>
      </c>
      <c r="J26" s="327">
        <v>48286</v>
      </c>
      <c r="K26" s="327">
        <v>45576</v>
      </c>
      <c r="L26" s="327">
        <v>49464</v>
      </c>
      <c r="M26" s="327">
        <v>50068</v>
      </c>
      <c r="N26" s="327">
        <v>51887</v>
      </c>
      <c r="O26" s="327">
        <v>53109</v>
      </c>
      <c r="P26" s="327">
        <v>56822</v>
      </c>
      <c r="Q26" s="594">
        <v>7.0000000000000007E-2</v>
      </c>
    </row>
    <row r="27" spans="1:18" s="320" customFormat="1" ht="16.5" customHeight="1" x14ac:dyDescent="0.45">
      <c r="A27" s="320" t="s">
        <v>393</v>
      </c>
      <c r="B27" s="327">
        <v>-202</v>
      </c>
      <c r="C27" s="327">
        <v>-4595</v>
      </c>
      <c r="D27" s="327">
        <v>-6110</v>
      </c>
      <c r="E27" s="327">
        <v>-2691</v>
      </c>
      <c r="F27" s="327">
        <v>-1737</v>
      </c>
      <c r="G27" s="327">
        <v>-290</v>
      </c>
      <c r="H27" s="327">
        <v>-665</v>
      </c>
      <c r="I27" s="327">
        <v>-2934</v>
      </c>
      <c r="J27" s="327">
        <v>-2830</v>
      </c>
      <c r="K27" s="327">
        <v>-2257</v>
      </c>
      <c r="L27" s="327">
        <v>-1728</v>
      </c>
      <c r="M27" s="327">
        <v>-2004</v>
      </c>
      <c r="N27" s="327">
        <v>-54</v>
      </c>
      <c r="O27" s="327">
        <v>-1151</v>
      </c>
      <c r="P27" s="327">
        <v>-6749</v>
      </c>
      <c r="Q27" s="594">
        <v>4.8630000000000004</v>
      </c>
    </row>
    <row r="28" spans="1:18" s="319" customFormat="1" ht="16.5" customHeight="1" x14ac:dyDescent="0.45">
      <c r="A28" s="320" t="s">
        <v>247</v>
      </c>
      <c r="B28" s="327">
        <v>31692</v>
      </c>
      <c r="C28" s="327">
        <v>36826</v>
      </c>
      <c r="D28" s="327">
        <v>33646</v>
      </c>
      <c r="E28" s="327">
        <v>46994</v>
      </c>
      <c r="F28" s="327">
        <v>53769</v>
      </c>
      <c r="G28" s="327">
        <v>50130</v>
      </c>
      <c r="H28" s="327">
        <v>42832</v>
      </c>
      <c r="I28" s="327">
        <v>45192</v>
      </c>
      <c r="J28" s="327">
        <v>46871</v>
      </c>
      <c r="K28" s="327">
        <v>44447</v>
      </c>
      <c r="L28" s="327">
        <v>48600</v>
      </c>
      <c r="M28" s="327">
        <v>49066</v>
      </c>
      <c r="N28" s="327">
        <v>51860</v>
      </c>
      <c r="O28" s="327">
        <v>52534</v>
      </c>
      <c r="P28" s="327">
        <v>53448</v>
      </c>
      <c r="Q28" s="594">
        <v>1.7000000000000001E-2</v>
      </c>
      <c r="R28" s="320"/>
    </row>
    <row r="29" spans="1:18" s="319" customFormat="1" ht="16.5" customHeight="1" x14ac:dyDescent="0.45">
      <c r="A29" s="320" t="s">
        <v>244</v>
      </c>
      <c r="B29" s="327">
        <v>103</v>
      </c>
      <c r="C29" s="327">
        <v>134</v>
      </c>
      <c r="D29" s="327">
        <v>140</v>
      </c>
      <c r="E29" s="327">
        <v>174</v>
      </c>
      <c r="F29" s="327">
        <v>180</v>
      </c>
      <c r="G29" s="327">
        <v>167</v>
      </c>
      <c r="H29" s="327">
        <v>148</v>
      </c>
      <c r="I29" s="327">
        <v>160</v>
      </c>
      <c r="J29" s="327">
        <v>153</v>
      </c>
      <c r="K29" s="327">
        <v>177</v>
      </c>
      <c r="L29" s="327">
        <v>207</v>
      </c>
      <c r="M29" s="327">
        <v>202</v>
      </c>
      <c r="N29" s="327">
        <v>190</v>
      </c>
      <c r="O29" s="327">
        <v>203</v>
      </c>
      <c r="P29" s="327">
        <v>201</v>
      </c>
      <c r="Q29" s="594">
        <v>-1.2999999999999999E-2</v>
      </c>
      <c r="R29" s="320"/>
    </row>
    <row r="30" spans="1:18" s="320" customFormat="1" ht="16.5" customHeight="1" x14ac:dyDescent="0.45">
      <c r="A30" s="320" t="s">
        <v>394</v>
      </c>
      <c r="B30" s="327">
        <v>4632</v>
      </c>
      <c r="C30" s="327">
        <v>5617</v>
      </c>
      <c r="D30" s="327">
        <v>6092</v>
      </c>
      <c r="E30" s="327">
        <v>8191</v>
      </c>
      <c r="F30" s="327">
        <v>-2916</v>
      </c>
      <c r="G30" s="327">
        <v>-7220</v>
      </c>
      <c r="H30" s="327">
        <v>5063</v>
      </c>
      <c r="I30" s="327">
        <v>4408</v>
      </c>
      <c r="J30" s="327">
        <v>100</v>
      </c>
      <c r="K30" s="327">
        <v>6682</v>
      </c>
      <c r="L30" s="327">
        <v>6814</v>
      </c>
      <c r="M30" s="327">
        <v>4231</v>
      </c>
      <c r="N30" s="327">
        <v>1307</v>
      </c>
      <c r="O30" s="327">
        <v>5228</v>
      </c>
      <c r="P30" s="327">
        <v>4382</v>
      </c>
      <c r="Q30" s="594">
        <v>-0.16200000000000001</v>
      </c>
    </row>
    <row r="31" spans="1:18" s="320" customFormat="1" ht="16.5" customHeight="1" x14ac:dyDescent="0.45">
      <c r="A31" s="116" t="s">
        <v>243</v>
      </c>
      <c r="B31" s="327">
        <v>155</v>
      </c>
      <c r="C31" s="327">
        <v>152</v>
      </c>
      <c r="D31" s="327">
        <v>130</v>
      </c>
      <c r="E31" s="327">
        <v>134</v>
      </c>
      <c r="F31" s="327">
        <v>132</v>
      </c>
      <c r="G31" s="327">
        <v>133</v>
      </c>
      <c r="H31" s="327">
        <v>143</v>
      </c>
      <c r="I31" s="327">
        <v>152</v>
      </c>
      <c r="J31" s="327">
        <v>129</v>
      </c>
      <c r="K31" s="327">
        <v>131</v>
      </c>
      <c r="L31" s="327">
        <v>135</v>
      </c>
      <c r="M31" s="327">
        <v>128</v>
      </c>
      <c r="N31" s="327">
        <v>129</v>
      </c>
      <c r="O31" s="327">
        <v>132</v>
      </c>
      <c r="P31" s="327">
        <v>133</v>
      </c>
      <c r="Q31" s="594">
        <v>4.0000000000000001E-3</v>
      </c>
    </row>
    <row r="32" spans="1:18" s="320" customFormat="1" ht="16.5" customHeight="1" x14ac:dyDescent="0.45">
      <c r="A32" s="320" t="s">
        <v>433</v>
      </c>
      <c r="B32" s="327">
        <v>4487</v>
      </c>
      <c r="C32" s="327">
        <v>5476</v>
      </c>
      <c r="D32" s="327">
        <v>5978</v>
      </c>
      <c r="E32" s="327">
        <v>8070</v>
      </c>
      <c r="F32" s="327">
        <v>-3036</v>
      </c>
      <c r="G32" s="327">
        <v>-7340</v>
      </c>
      <c r="H32" s="327">
        <v>4930</v>
      </c>
      <c r="I32" s="327">
        <v>4264</v>
      </c>
      <c r="J32" s="327">
        <v>-20</v>
      </c>
      <c r="K32" s="327">
        <v>6567</v>
      </c>
      <c r="L32" s="327">
        <v>6691</v>
      </c>
      <c r="M32" s="327">
        <v>4113</v>
      </c>
      <c r="N32" s="327">
        <v>1190</v>
      </c>
      <c r="O32" s="327">
        <v>5100</v>
      </c>
      <c r="P32" s="327">
        <v>4254</v>
      </c>
      <c r="Q32" s="594">
        <v>-0.16600000000000001</v>
      </c>
    </row>
    <row r="33" spans="1:18" s="319" customFormat="1" ht="16.5" customHeight="1" x14ac:dyDescent="0.45">
      <c r="A33" s="320" t="s">
        <v>395</v>
      </c>
      <c r="B33" s="327">
        <v>204</v>
      </c>
      <c r="C33" s="327">
        <v>223</v>
      </c>
      <c r="D33" s="327">
        <v>337</v>
      </c>
      <c r="E33" s="327">
        <v>521</v>
      </c>
      <c r="F33" s="327">
        <v>-420</v>
      </c>
      <c r="G33" s="327">
        <v>-624</v>
      </c>
      <c r="H33" s="327">
        <v>224</v>
      </c>
      <c r="I33" s="327">
        <v>225</v>
      </c>
      <c r="J33" s="327">
        <v>-118</v>
      </c>
      <c r="K33" s="327">
        <v>392</v>
      </c>
      <c r="L33" s="327">
        <v>359</v>
      </c>
      <c r="M33" s="327">
        <v>138</v>
      </c>
      <c r="N33" s="327">
        <v>-127</v>
      </c>
      <c r="O33" s="327">
        <v>273</v>
      </c>
      <c r="P33" s="327">
        <v>180</v>
      </c>
      <c r="Q33" s="594">
        <v>-0.33900000000000002</v>
      </c>
      <c r="R33" s="320"/>
    </row>
    <row r="34" spans="1:18" s="319" customFormat="1" ht="16.5" customHeight="1" x14ac:dyDescent="0.45">
      <c r="A34" s="320" t="s">
        <v>246</v>
      </c>
      <c r="B34" s="327">
        <v>4283</v>
      </c>
      <c r="C34" s="327">
        <v>5253</v>
      </c>
      <c r="D34" s="327">
        <v>5641</v>
      </c>
      <c r="E34" s="327">
        <v>7549</v>
      </c>
      <c r="F34" s="327">
        <v>-2616</v>
      </c>
      <c r="G34" s="327">
        <v>-6716</v>
      </c>
      <c r="H34" s="327">
        <v>4706</v>
      </c>
      <c r="I34" s="327">
        <v>4039</v>
      </c>
      <c r="J34" s="327">
        <v>98</v>
      </c>
      <c r="K34" s="327">
        <v>6175</v>
      </c>
      <c r="L34" s="327">
        <v>6332</v>
      </c>
      <c r="M34" s="327">
        <v>3975</v>
      </c>
      <c r="N34" s="327">
        <v>1317</v>
      </c>
      <c r="O34" s="327">
        <v>4827</v>
      </c>
      <c r="P34" s="327">
        <v>4074</v>
      </c>
      <c r="Q34" s="594">
        <v>-0.156</v>
      </c>
      <c r="R34" s="320"/>
    </row>
    <row r="35" spans="1:18" s="319" customFormat="1" ht="16.5" customHeight="1" x14ac:dyDescent="0.45">
      <c r="A35" s="320" t="s">
        <v>396</v>
      </c>
      <c r="B35" s="327">
        <v>35669</v>
      </c>
      <c r="C35" s="327">
        <v>44431</v>
      </c>
      <c r="D35" s="327">
        <v>42007</v>
      </c>
      <c r="E35" s="327">
        <v>55486</v>
      </c>
      <c r="F35" s="327">
        <v>50400</v>
      </c>
      <c r="G35" s="327">
        <v>43407</v>
      </c>
      <c r="H35" s="327">
        <v>47202</v>
      </c>
      <c r="I35" s="327">
        <v>48307</v>
      </c>
      <c r="J35" s="327">
        <v>45576</v>
      </c>
      <c r="K35" s="327">
        <v>49494</v>
      </c>
      <c r="L35" s="327">
        <v>54060</v>
      </c>
      <c r="M35" s="327">
        <v>52031</v>
      </c>
      <c r="N35" s="327">
        <v>53109</v>
      </c>
      <c r="O35" s="327">
        <v>56822</v>
      </c>
      <c r="P35" s="327">
        <v>54154</v>
      </c>
      <c r="Q35" s="594">
        <v>-4.7E-2</v>
      </c>
      <c r="R35" s="320"/>
    </row>
    <row r="36" spans="1:18" s="319" customFormat="1" ht="16.5" customHeight="1" x14ac:dyDescent="0.45">
      <c r="A36" s="322" t="s">
        <v>95</v>
      </c>
      <c r="B36" s="303">
        <v>5.0000000000000001E-3</v>
      </c>
      <c r="C36" s="303">
        <v>4.0000000000000001E-3</v>
      </c>
      <c r="D36" s="303">
        <v>4.0000000000000001E-3</v>
      </c>
      <c r="E36" s="303">
        <v>3.0000000000000001E-3</v>
      </c>
      <c r="F36" s="303">
        <v>2E-3</v>
      </c>
      <c r="G36" s="303">
        <v>3.0000000000000001E-3</v>
      </c>
      <c r="H36" s="303">
        <v>3.0000000000000001E-3</v>
      </c>
      <c r="I36" s="303">
        <v>3.0000000000000001E-3</v>
      </c>
      <c r="J36" s="303">
        <v>3.0000000000000001E-3</v>
      </c>
      <c r="K36" s="303">
        <v>3.0000000000000001E-3</v>
      </c>
      <c r="L36" s="303">
        <v>3.0000000000000001E-3</v>
      </c>
      <c r="M36" s="303">
        <v>3.0000000000000001E-3</v>
      </c>
      <c r="N36" s="303">
        <v>2E-3</v>
      </c>
      <c r="O36" s="303">
        <v>3.0000000000000001E-3</v>
      </c>
      <c r="P36" s="303">
        <v>2E-3</v>
      </c>
      <c r="Q36" s="328"/>
      <c r="R36" s="320"/>
    </row>
    <row r="37" spans="1:18" s="319" customFormat="1" ht="16.5" customHeight="1" x14ac:dyDescent="0.45">
      <c r="A37" s="322" t="s">
        <v>96</v>
      </c>
      <c r="B37" s="303">
        <v>3.0000000000000001E-3</v>
      </c>
      <c r="C37" s="303">
        <v>4.0000000000000001E-3</v>
      </c>
      <c r="D37" s="303">
        <v>4.0000000000000001E-3</v>
      </c>
      <c r="E37" s="303">
        <v>4.0000000000000001E-3</v>
      </c>
      <c r="F37" s="303">
        <v>3.0000000000000001E-3</v>
      </c>
      <c r="G37" s="303">
        <v>3.0000000000000001E-3</v>
      </c>
      <c r="H37" s="303">
        <v>3.0000000000000001E-3</v>
      </c>
      <c r="I37" s="303">
        <v>4.0000000000000001E-3</v>
      </c>
      <c r="J37" s="303">
        <v>3.0000000000000001E-3</v>
      </c>
      <c r="K37" s="303">
        <v>4.0000000000000001E-3</v>
      </c>
      <c r="L37" s="303">
        <v>4.0000000000000001E-3</v>
      </c>
      <c r="M37" s="303">
        <v>4.0000000000000001E-3</v>
      </c>
      <c r="N37" s="303">
        <v>4.0000000000000001E-3</v>
      </c>
      <c r="O37" s="303">
        <v>4.0000000000000001E-3</v>
      </c>
      <c r="P37" s="303">
        <v>4.0000000000000001E-3</v>
      </c>
      <c r="Q37" s="328"/>
      <c r="R37" s="320"/>
    </row>
    <row r="38" spans="1:18" s="321" customFormat="1" ht="16.5" customHeight="1" x14ac:dyDescent="0.45">
      <c r="A38" s="322" t="s">
        <v>397</v>
      </c>
      <c r="B38" s="303">
        <v>0.13500000000000001</v>
      </c>
      <c r="C38" s="303">
        <v>0.14299999999999999</v>
      </c>
      <c r="D38" s="303">
        <v>0.16800000000000001</v>
      </c>
      <c r="E38" s="303">
        <v>0.161</v>
      </c>
      <c r="F38" s="303">
        <v>-4.9000000000000002E-2</v>
      </c>
      <c r="G38" s="303">
        <v>-0.13400000000000001</v>
      </c>
      <c r="H38" s="303">
        <v>0.11</v>
      </c>
      <c r="I38" s="303">
        <v>8.8999999999999996E-2</v>
      </c>
      <c r="J38" s="303">
        <v>2E-3</v>
      </c>
      <c r="K38" s="303">
        <v>0.13900000000000001</v>
      </c>
      <c r="L38" s="303">
        <v>0.13</v>
      </c>
      <c r="M38" s="303">
        <v>8.1000000000000003E-2</v>
      </c>
      <c r="N38" s="303">
        <v>2.5000000000000001E-2</v>
      </c>
      <c r="O38" s="303">
        <v>9.1999999999999998E-2</v>
      </c>
      <c r="P38" s="303">
        <v>7.5999999999999998E-2</v>
      </c>
      <c r="Q38" s="328"/>
      <c r="R38" s="322"/>
    </row>
    <row r="39" spans="1:18" s="8" customFormat="1" ht="16.5" customHeight="1" x14ac:dyDescent="0.45">
      <c r="A39" s="246" t="s">
        <v>191</v>
      </c>
      <c r="B39" s="246"/>
      <c r="C39" s="246"/>
      <c r="D39" s="220"/>
      <c r="E39" s="220"/>
      <c r="F39" s="303">
        <v>0.108</v>
      </c>
      <c r="G39" s="303">
        <v>0.05</v>
      </c>
      <c r="H39" s="303">
        <v>4.3999999999999997E-2</v>
      </c>
      <c r="I39" s="303">
        <v>2.9000000000000001E-2</v>
      </c>
      <c r="J39" s="303">
        <v>0</v>
      </c>
      <c r="K39" s="303">
        <v>3.5999999999999997E-2</v>
      </c>
      <c r="L39" s="303">
        <v>9.2999999999999999E-2</v>
      </c>
      <c r="M39" s="303">
        <v>8.6999999999999994E-2</v>
      </c>
      <c r="N39" s="303">
        <v>7.3999999999999996E-2</v>
      </c>
      <c r="O39" s="303">
        <v>9.2999999999999999E-2</v>
      </c>
      <c r="P39" s="303">
        <v>0.08</v>
      </c>
      <c r="Q39" s="328"/>
    </row>
    <row r="40" spans="1:18" s="8" customFormat="1" ht="16.5" customHeight="1" x14ac:dyDescent="0.45">
      <c r="A40" s="246" t="s">
        <v>192</v>
      </c>
      <c r="B40" s="246"/>
      <c r="C40" s="246"/>
      <c r="D40" s="220"/>
      <c r="E40" s="220"/>
      <c r="F40" s="303"/>
      <c r="G40" s="303"/>
      <c r="H40" s="303"/>
      <c r="I40" s="303"/>
      <c r="J40" s="303"/>
      <c r="K40" s="303">
        <v>7.1999999999999995E-2</v>
      </c>
      <c r="L40" s="303">
        <v>7.0999999999999994E-2</v>
      </c>
      <c r="M40" s="303">
        <v>6.5000000000000002E-2</v>
      </c>
      <c r="N40" s="303">
        <v>5.1999999999999998E-2</v>
      </c>
      <c r="O40" s="303">
        <v>4.4999999999999998E-2</v>
      </c>
      <c r="P40" s="303">
        <v>5.8000000000000003E-2</v>
      </c>
      <c r="Q40" s="328"/>
    </row>
    <row r="41" spans="1:18" s="443" customFormat="1" ht="30" customHeight="1" x14ac:dyDescent="0.45">
      <c r="A41" s="325" t="s">
        <v>94</v>
      </c>
      <c r="B41" s="529">
        <v>1088</v>
      </c>
      <c r="C41" s="529">
        <v>693</v>
      </c>
      <c r="D41" s="529">
        <v>294</v>
      </c>
      <c r="E41" s="529">
        <v>212</v>
      </c>
      <c r="F41" s="529">
        <v>143</v>
      </c>
      <c r="G41" s="529">
        <v>106</v>
      </c>
      <c r="H41" s="529">
        <v>85</v>
      </c>
      <c r="I41" s="529">
        <v>71</v>
      </c>
      <c r="J41" s="529">
        <v>64</v>
      </c>
      <c r="K41" s="529">
        <v>50</v>
      </c>
      <c r="L41" s="529">
        <v>42</v>
      </c>
      <c r="M41" s="529">
        <v>34</v>
      </c>
      <c r="N41" s="529">
        <v>29</v>
      </c>
      <c r="O41" s="529">
        <v>26</v>
      </c>
      <c r="P41" s="529">
        <v>24</v>
      </c>
      <c r="Q41" s="530"/>
      <c r="R41" s="531"/>
    </row>
    <row r="42" spans="1:18" s="318" customFormat="1" ht="16.5" customHeight="1" x14ac:dyDescent="0.45">
      <c r="A42" s="325"/>
      <c r="B42" s="324"/>
      <c r="C42" s="324"/>
      <c r="D42" s="324"/>
      <c r="E42" s="324"/>
      <c r="F42" s="324"/>
      <c r="G42" s="324"/>
      <c r="H42" s="324"/>
      <c r="I42" s="324"/>
      <c r="J42" s="324"/>
      <c r="K42" s="324"/>
      <c r="L42" s="324"/>
      <c r="M42" s="324"/>
      <c r="N42" s="324"/>
      <c r="O42" s="324"/>
      <c r="P42" s="324"/>
      <c r="Q42" s="326"/>
      <c r="R42" s="323"/>
    </row>
    <row r="43" spans="1:18" s="319" customFormat="1" ht="30" customHeight="1" x14ac:dyDescent="0.45">
      <c r="A43" s="331"/>
      <c r="B43" s="776" t="s">
        <v>15</v>
      </c>
      <c r="C43" s="776"/>
      <c r="D43" s="776"/>
      <c r="E43" s="776"/>
      <c r="F43" s="776"/>
      <c r="G43" s="776"/>
      <c r="H43" s="776"/>
      <c r="I43" s="776"/>
      <c r="J43" s="776"/>
      <c r="K43" s="776"/>
      <c r="L43" s="776"/>
      <c r="M43" s="776"/>
      <c r="N43" s="776"/>
      <c r="O43" s="776"/>
      <c r="P43" s="776"/>
      <c r="Q43" s="776"/>
    </row>
    <row r="44" spans="1:18" s="320" customFormat="1" ht="16.5" customHeight="1" x14ac:dyDescent="0.45">
      <c r="B44" s="327"/>
      <c r="C44" s="327"/>
      <c r="D44" s="327"/>
      <c r="E44" s="327"/>
      <c r="F44" s="327"/>
      <c r="G44" s="327"/>
      <c r="H44" s="327"/>
      <c r="I44" s="327"/>
      <c r="J44" s="327"/>
      <c r="K44" s="327"/>
      <c r="L44" s="327"/>
      <c r="M44" s="327"/>
      <c r="N44" s="327"/>
      <c r="O44" s="327"/>
      <c r="P44" s="327"/>
      <c r="Q44" s="329"/>
    </row>
    <row r="45" spans="1:18" s="320" customFormat="1" ht="16.5" customHeight="1" x14ac:dyDescent="0.45">
      <c r="A45" s="320" t="s">
        <v>392</v>
      </c>
      <c r="B45" s="327">
        <v>67506</v>
      </c>
      <c r="C45" s="327">
        <v>87004</v>
      </c>
      <c r="D45" s="327">
        <v>102473</v>
      </c>
      <c r="E45" s="327">
        <v>143748</v>
      </c>
      <c r="F45" s="327">
        <v>186736</v>
      </c>
      <c r="G45" s="327">
        <v>188816</v>
      </c>
      <c r="H45" s="327">
        <v>180728</v>
      </c>
      <c r="I45" s="327">
        <v>211825</v>
      </c>
      <c r="J45" s="327">
        <v>235948</v>
      </c>
      <c r="K45" s="327">
        <v>251180</v>
      </c>
      <c r="L45" s="327">
        <v>305065</v>
      </c>
      <c r="M45" s="327">
        <v>359229</v>
      </c>
      <c r="N45" s="327">
        <v>411467</v>
      </c>
      <c r="O45" s="327">
        <v>444894</v>
      </c>
      <c r="P45" s="327">
        <v>521201</v>
      </c>
      <c r="Q45" s="594">
        <v>0.17199999999999999</v>
      </c>
    </row>
    <row r="46" spans="1:18" s="320" customFormat="1" ht="16.5" customHeight="1" x14ac:dyDescent="0.45">
      <c r="A46" s="320" t="s">
        <v>393</v>
      </c>
      <c r="B46" s="327">
        <v>9077</v>
      </c>
      <c r="C46" s="327">
        <v>12374</v>
      </c>
      <c r="D46" s="327">
        <v>15856</v>
      </c>
      <c r="E46" s="327">
        <v>18470</v>
      </c>
      <c r="F46" s="327">
        <v>14522</v>
      </c>
      <c r="G46" s="327">
        <v>14895</v>
      </c>
      <c r="H46" s="327">
        <v>14908</v>
      </c>
      <c r="I46" s="327">
        <v>4954</v>
      </c>
      <c r="J46" s="327">
        <v>13136</v>
      </c>
      <c r="K46" s="327">
        <v>16219</v>
      </c>
      <c r="L46" s="327">
        <v>14837</v>
      </c>
      <c r="M46" s="327">
        <v>16434</v>
      </c>
      <c r="N46" s="327">
        <v>16178</v>
      </c>
      <c r="O46" s="327">
        <v>28037</v>
      </c>
      <c r="P46" s="327">
        <v>30135</v>
      </c>
      <c r="Q46" s="594">
        <v>7.4999999999999997E-2</v>
      </c>
    </row>
    <row r="47" spans="1:18" s="319" customFormat="1" ht="16.5" customHeight="1" x14ac:dyDescent="0.45">
      <c r="A47" s="320" t="s">
        <v>247</v>
      </c>
      <c r="B47" s="327">
        <v>72044</v>
      </c>
      <c r="C47" s="327">
        <v>93191</v>
      </c>
      <c r="D47" s="327">
        <v>110402</v>
      </c>
      <c r="E47" s="327">
        <v>152982</v>
      </c>
      <c r="F47" s="327">
        <v>193997</v>
      </c>
      <c r="G47" s="327">
        <v>196264</v>
      </c>
      <c r="H47" s="327">
        <v>188181</v>
      </c>
      <c r="I47" s="327">
        <v>214302</v>
      </c>
      <c r="J47" s="327">
        <v>242516</v>
      </c>
      <c r="K47" s="327">
        <v>259289</v>
      </c>
      <c r="L47" s="327">
        <v>312483</v>
      </c>
      <c r="M47" s="327">
        <v>367446</v>
      </c>
      <c r="N47" s="327">
        <v>419556</v>
      </c>
      <c r="O47" s="327">
        <v>458912</v>
      </c>
      <c r="P47" s="327">
        <v>536268</v>
      </c>
      <c r="Q47" s="594">
        <v>0.16900000000000001</v>
      </c>
      <c r="R47" s="320"/>
    </row>
    <row r="48" spans="1:18" s="319" customFormat="1" ht="16.5" customHeight="1" x14ac:dyDescent="0.45">
      <c r="A48" s="320" t="s">
        <v>244</v>
      </c>
      <c r="B48" s="327">
        <v>228</v>
      </c>
      <c r="C48" s="327">
        <v>298</v>
      </c>
      <c r="D48" s="327">
        <v>382</v>
      </c>
      <c r="E48" s="327">
        <v>546</v>
      </c>
      <c r="F48" s="327">
        <v>694</v>
      </c>
      <c r="G48" s="327">
        <v>657</v>
      </c>
      <c r="H48" s="327">
        <v>710</v>
      </c>
      <c r="I48" s="327">
        <v>895</v>
      </c>
      <c r="J48" s="327">
        <v>888</v>
      </c>
      <c r="K48" s="327">
        <v>1057</v>
      </c>
      <c r="L48" s="327">
        <v>1231</v>
      </c>
      <c r="M48" s="327">
        <v>1353</v>
      </c>
      <c r="N48" s="327">
        <v>1551</v>
      </c>
      <c r="O48" s="327">
        <v>1747</v>
      </c>
      <c r="P48" s="327">
        <v>2120</v>
      </c>
      <c r="Q48" s="594">
        <v>0.21299999999999999</v>
      </c>
      <c r="R48" s="320"/>
    </row>
    <row r="49" spans="1:18" s="320" customFormat="1" ht="16.5" customHeight="1" x14ac:dyDescent="0.45">
      <c r="A49" s="320" t="s">
        <v>394</v>
      </c>
      <c r="B49" s="327">
        <v>10928</v>
      </c>
      <c r="C49" s="327">
        <v>13663</v>
      </c>
      <c r="D49" s="327">
        <v>17705</v>
      </c>
      <c r="E49" s="327">
        <v>26997</v>
      </c>
      <c r="F49" s="327">
        <v>-12686</v>
      </c>
      <c r="G49" s="327">
        <v>-25477</v>
      </c>
      <c r="H49" s="327">
        <v>18213</v>
      </c>
      <c r="I49" s="327">
        <v>20969</v>
      </c>
      <c r="J49" s="327">
        <v>2270</v>
      </c>
      <c r="K49" s="327">
        <v>41381</v>
      </c>
      <c r="L49" s="327">
        <v>43087</v>
      </c>
      <c r="M49" s="327">
        <v>38287</v>
      </c>
      <c r="N49" s="327">
        <v>18020</v>
      </c>
      <c r="O49" s="327">
        <v>52151</v>
      </c>
      <c r="P49" s="327">
        <v>57127</v>
      </c>
      <c r="Q49" s="594">
        <v>9.5000000000000001E-2</v>
      </c>
    </row>
    <row r="50" spans="1:18" s="320" customFormat="1" ht="16.5" customHeight="1" x14ac:dyDescent="0.45">
      <c r="A50" s="116" t="s">
        <v>243</v>
      </c>
      <c r="B50" s="327">
        <v>440</v>
      </c>
      <c r="C50" s="327">
        <v>510</v>
      </c>
      <c r="D50" s="327">
        <v>579</v>
      </c>
      <c r="E50" s="327">
        <v>729</v>
      </c>
      <c r="F50" s="327">
        <v>816</v>
      </c>
      <c r="G50" s="327">
        <v>934</v>
      </c>
      <c r="H50" s="327">
        <v>994</v>
      </c>
      <c r="I50" s="327">
        <v>1129</v>
      </c>
      <c r="J50" s="327">
        <v>1165</v>
      </c>
      <c r="K50" s="327">
        <v>1357</v>
      </c>
      <c r="L50" s="327">
        <v>1377</v>
      </c>
      <c r="M50" s="327">
        <v>1400</v>
      </c>
      <c r="N50" s="327">
        <v>1486</v>
      </c>
      <c r="O50" s="327">
        <v>1597</v>
      </c>
      <c r="P50" s="327">
        <v>1738</v>
      </c>
      <c r="Q50" s="594">
        <v>8.7999999999999995E-2</v>
      </c>
    </row>
    <row r="51" spans="1:18" s="320" customFormat="1" ht="16.5" customHeight="1" x14ac:dyDescent="0.45">
      <c r="A51" s="320" t="s">
        <v>433</v>
      </c>
      <c r="B51" s="327">
        <v>10532</v>
      </c>
      <c r="C51" s="327">
        <v>13172</v>
      </c>
      <c r="D51" s="327">
        <v>17174</v>
      </c>
      <c r="E51" s="327">
        <v>26308</v>
      </c>
      <c r="F51" s="327">
        <v>-13411</v>
      </c>
      <c r="G51" s="327">
        <v>-26368</v>
      </c>
      <c r="H51" s="327">
        <v>17276</v>
      </c>
      <c r="I51" s="327">
        <v>19908</v>
      </c>
      <c r="J51" s="327">
        <v>1176</v>
      </c>
      <c r="K51" s="327">
        <v>40071</v>
      </c>
      <c r="L51" s="327">
        <v>41796</v>
      </c>
      <c r="M51" s="327">
        <v>37052</v>
      </c>
      <c r="N51" s="327">
        <v>16690</v>
      </c>
      <c r="O51" s="327">
        <v>50803</v>
      </c>
      <c r="P51" s="327">
        <v>55585</v>
      </c>
      <c r="Q51" s="594">
        <v>9.4E-2</v>
      </c>
    </row>
    <row r="52" spans="1:18" s="319" customFormat="1" ht="16.5" customHeight="1" x14ac:dyDescent="0.45">
      <c r="A52" s="320" t="s">
        <v>395</v>
      </c>
      <c r="B52" s="327">
        <v>683</v>
      </c>
      <c r="C52" s="327">
        <v>672</v>
      </c>
      <c r="D52" s="327">
        <v>1054</v>
      </c>
      <c r="E52" s="327">
        <v>1791</v>
      </c>
      <c r="F52" s="327">
        <v>-1935</v>
      </c>
      <c r="G52" s="327">
        <v>-3302</v>
      </c>
      <c r="H52" s="327">
        <v>1078</v>
      </c>
      <c r="I52" s="327">
        <v>735</v>
      </c>
      <c r="J52" s="327">
        <v>-992</v>
      </c>
      <c r="K52" s="327">
        <v>2405</v>
      </c>
      <c r="L52" s="327">
        <v>2486</v>
      </c>
      <c r="M52" s="327">
        <v>1204</v>
      </c>
      <c r="N52" s="327">
        <v>-466</v>
      </c>
      <c r="O52" s="327">
        <v>2651</v>
      </c>
      <c r="P52" s="327">
        <v>2509</v>
      </c>
      <c r="Q52" s="594">
        <v>-5.3999999999999999E-2</v>
      </c>
      <c r="R52" s="320"/>
    </row>
    <row r="53" spans="1:18" s="319" customFormat="1" ht="16.5" customHeight="1" x14ac:dyDescent="0.45">
      <c r="A53" s="320" t="s">
        <v>246</v>
      </c>
      <c r="B53" s="327">
        <v>9849</v>
      </c>
      <c r="C53" s="327">
        <v>12500</v>
      </c>
      <c r="D53" s="327">
        <v>16121</v>
      </c>
      <c r="E53" s="327">
        <v>24517</v>
      </c>
      <c r="F53" s="327">
        <v>-11476</v>
      </c>
      <c r="G53" s="327">
        <v>-23065</v>
      </c>
      <c r="H53" s="327">
        <v>16198</v>
      </c>
      <c r="I53" s="327">
        <v>19173</v>
      </c>
      <c r="J53" s="327">
        <v>2169</v>
      </c>
      <c r="K53" s="327">
        <v>37666</v>
      </c>
      <c r="L53" s="327">
        <v>39310</v>
      </c>
      <c r="M53" s="327">
        <v>35848</v>
      </c>
      <c r="N53" s="327">
        <v>17156</v>
      </c>
      <c r="O53" s="327">
        <v>48151</v>
      </c>
      <c r="P53" s="327">
        <v>53076</v>
      </c>
      <c r="Q53" s="594">
        <v>0.10199999999999999</v>
      </c>
      <c r="R53" s="320"/>
    </row>
    <row r="54" spans="1:18" s="319" customFormat="1" ht="16.5" customHeight="1" x14ac:dyDescent="0.45">
      <c r="A54" s="320" t="s">
        <v>396</v>
      </c>
      <c r="B54" s="327">
        <v>86432</v>
      </c>
      <c r="C54" s="327">
        <v>111914</v>
      </c>
      <c r="D54" s="327">
        <v>143859</v>
      </c>
      <c r="E54" s="327">
        <v>186736</v>
      </c>
      <c r="F54" s="327">
        <v>188938</v>
      </c>
      <c r="G54" s="327">
        <v>180728</v>
      </c>
      <c r="H54" s="327">
        <v>211834</v>
      </c>
      <c r="I54" s="327">
        <v>235955</v>
      </c>
      <c r="J54" s="327">
        <v>251256</v>
      </c>
      <c r="K54" s="327">
        <v>305065</v>
      </c>
      <c r="L54" s="327">
        <v>359229</v>
      </c>
      <c r="M54" s="327">
        <v>411467</v>
      </c>
      <c r="N54" s="327">
        <v>444894</v>
      </c>
      <c r="O54" s="327">
        <v>521201</v>
      </c>
      <c r="P54" s="327">
        <v>605001</v>
      </c>
      <c r="Q54" s="594">
        <v>0.161</v>
      </c>
      <c r="R54" s="320"/>
    </row>
    <row r="55" spans="1:18" s="319" customFormat="1" ht="16.5" customHeight="1" x14ac:dyDescent="0.45">
      <c r="A55" s="322" t="s">
        <v>95</v>
      </c>
      <c r="B55" s="303">
        <v>6.0000000000000001E-3</v>
      </c>
      <c r="C55" s="303">
        <v>5.0000000000000001E-3</v>
      </c>
      <c r="D55" s="303">
        <v>5.0000000000000001E-3</v>
      </c>
      <c r="E55" s="303">
        <v>5.0000000000000001E-3</v>
      </c>
      <c r="F55" s="303">
        <v>4.0000000000000001E-3</v>
      </c>
      <c r="G55" s="303">
        <v>5.0000000000000001E-3</v>
      </c>
      <c r="H55" s="303">
        <v>5.0000000000000001E-3</v>
      </c>
      <c r="I55" s="303">
        <v>5.0000000000000001E-3</v>
      </c>
      <c r="J55" s="303">
        <v>5.0000000000000001E-3</v>
      </c>
      <c r="K55" s="303">
        <v>5.0000000000000001E-3</v>
      </c>
      <c r="L55" s="303">
        <v>4.0000000000000001E-3</v>
      </c>
      <c r="M55" s="303">
        <v>4.0000000000000001E-3</v>
      </c>
      <c r="N55" s="303">
        <v>4.0000000000000001E-3</v>
      </c>
      <c r="O55" s="303">
        <v>3.0000000000000001E-3</v>
      </c>
      <c r="P55" s="303">
        <v>3.0000000000000001E-3</v>
      </c>
      <c r="Q55" s="328"/>
      <c r="R55" s="320"/>
    </row>
    <row r="56" spans="1:18" s="319" customFormat="1" ht="16.5" customHeight="1" x14ac:dyDescent="0.45">
      <c r="A56" s="322" t="s">
        <v>96</v>
      </c>
      <c r="B56" s="303">
        <v>3.0000000000000001E-3</v>
      </c>
      <c r="C56" s="303">
        <v>3.0000000000000001E-3</v>
      </c>
      <c r="D56" s="303">
        <v>3.0000000000000001E-3</v>
      </c>
      <c r="E56" s="303">
        <v>4.0000000000000001E-3</v>
      </c>
      <c r="F56" s="303">
        <v>4.0000000000000001E-3</v>
      </c>
      <c r="G56" s="303">
        <v>3.0000000000000001E-3</v>
      </c>
      <c r="H56" s="303">
        <v>4.0000000000000001E-3</v>
      </c>
      <c r="I56" s="303">
        <v>4.0000000000000001E-3</v>
      </c>
      <c r="J56" s="303">
        <v>4.0000000000000001E-3</v>
      </c>
      <c r="K56" s="303">
        <v>4.0000000000000001E-3</v>
      </c>
      <c r="L56" s="303">
        <v>4.0000000000000001E-3</v>
      </c>
      <c r="M56" s="303">
        <v>4.0000000000000001E-3</v>
      </c>
      <c r="N56" s="303">
        <v>4.0000000000000001E-3</v>
      </c>
      <c r="O56" s="303">
        <v>4.0000000000000001E-3</v>
      </c>
      <c r="P56" s="303">
        <v>4.0000000000000001E-3</v>
      </c>
      <c r="Q56" s="328"/>
      <c r="R56" s="320"/>
    </row>
    <row r="57" spans="1:18" s="321" customFormat="1" ht="16.5" customHeight="1" x14ac:dyDescent="0.45">
      <c r="A57" s="322" t="s">
        <v>397</v>
      </c>
      <c r="B57" s="303">
        <v>0.13700000000000001</v>
      </c>
      <c r="C57" s="303">
        <v>0.13400000000000001</v>
      </c>
      <c r="D57" s="303">
        <v>0.14599999999999999</v>
      </c>
      <c r="E57" s="303">
        <v>0.16</v>
      </c>
      <c r="F57" s="303">
        <v>-5.8999999999999997E-2</v>
      </c>
      <c r="G57" s="303">
        <v>-0.11799999999999999</v>
      </c>
      <c r="H57" s="303">
        <v>8.5999999999999993E-2</v>
      </c>
      <c r="I57" s="303">
        <v>8.8999999999999996E-2</v>
      </c>
      <c r="J57" s="303">
        <v>8.9999999999999993E-3</v>
      </c>
      <c r="K57" s="303">
        <v>0.14499999999999999</v>
      </c>
      <c r="L57" s="303">
        <v>0.126</v>
      </c>
      <c r="M57" s="303">
        <v>9.8000000000000004E-2</v>
      </c>
      <c r="N57" s="303">
        <v>4.1000000000000002E-2</v>
      </c>
      <c r="O57" s="303">
        <v>0.105</v>
      </c>
      <c r="P57" s="303">
        <v>9.9000000000000005E-2</v>
      </c>
      <c r="Q57" s="328"/>
      <c r="R57" s="322"/>
    </row>
    <row r="58" spans="1:18" s="8" customFormat="1" ht="16.5" customHeight="1" x14ac:dyDescent="0.45">
      <c r="A58" s="246" t="s">
        <v>191</v>
      </c>
      <c r="B58" s="246"/>
      <c r="C58" s="246"/>
      <c r="D58" s="220"/>
      <c r="E58" s="220"/>
      <c r="F58" s="303">
        <v>0.1</v>
      </c>
      <c r="G58" s="303">
        <v>4.5999999999999999E-2</v>
      </c>
      <c r="H58" s="303">
        <v>3.6999999999999998E-2</v>
      </c>
      <c r="I58" s="303">
        <v>2.7E-2</v>
      </c>
      <c r="J58" s="303">
        <v>-2E-3</v>
      </c>
      <c r="K58" s="303">
        <v>3.7999999999999999E-2</v>
      </c>
      <c r="L58" s="303">
        <v>0.09</v>
      </c>
      <c r="M58" s="303">
        <v>9.1999999999999998E-2</v>
      </c>
      <c r="N58" s="303">
        <v>8.2000000000000003E-2</v>
      </c>
      <c r="O58" s="303">
        <v>0.10199999999999999</v>
      </c>
      <c r="P58" s="303">
        <v>9.2999999999999999E-2</v>
      </c>
      <c r="Q58" s="328"/>
    </row>
    <row r="59" spans="1:18" s="8" customFormat="1" ht="16.5" customHeight="1" x14ac:dyDescent="0.45">
      <c r="A59" s="246" t="s">
        <v>192</v>
      </c>
      <c r="B59" s="246"/>
      <c r="C59" s="246"/>
      <c r="D59" s="220"/>
      <c r="E59" s="220"/>
      <c r="F59" s="303"/>
      <c r="G59" s="303"/>
      <c r="H59" s="303"/>
      <c r="I59" s="303"/>
      <c r="J59" s="303"/>
      <c r="K59" s="303">
        <v>6.9000000000000006E-2</v>
      </c>
      <c r="L59" s="303">
        <v>6.8000000000000005E-2</v>
      </c>
      <c r="M59" s="303">
        <v>6.4000000000000001E-2</v>
      </c>
      <c r="N59" s="303">
        <v>5.3999999999999999E-2</v>
      </c>
      <c r="O59" s="303">
        <v>4.9000000000000002E-2</v>
      </c>
      <c r="P59" s="303">
        <v>6.5000000000000002E-2</v>
      </c>
      <c r="Q59" s="328"/>
    </row>
    <row r="60" spans="1:18" s="443" customFormat="1" ht="30" customHeight="1" x14ac:dyDescent="0.45">
      <c r="A60" s="325" t="s">
        <v>94</v>
      </c>
      <c r="B60" s="529">
        <v>75</v>
      </c>
      <c r="C60" s="529">
        <v>75</v>
      </c>
      <c r="D60" s="529">
        <v>68</v>
      </c>
      <c r="E60" s="529">
        <v>66</v>
      </c>
      <c r="F60" s="529">
        <v>62</v>
      </c>
      <c r="G60" s="529">
        <v>59</v>
      </c>
      <c r="H60" s="529">
        <v>58</v>
      </c>
      <c r="I60" s="529">
        <v>53</v>
      </c>
      <c r="J60" s="529">
        <v>51</v>
      </c>
      <c r="K60" s="529">
        <v>46</v>
      </c>
      <c r="L60" s="529">
        <v>43</v>
      </c>
      <c r="M60" s="529">
        <v>42</v>
      </c>
      <c r="N60" s="529">
        <v>41</v>
      </c>
      <c r="O60" s="529">
        <v>40</v>
      </c>
      <c r="P60" s="529">
        <v>38</v>
      </c>
      <c r="Q60" s="530"/>
      <c r="R60" s="531"/>
    </row>
    <row r="61" spans="1:18" s="318" customFormat="1" ht="16.5" customHeight="1" x14ac:dyDescent="0.45">
      <c r="A61" s="325"/>
      <c r="B61" s="324"/>
      <c r="C61" s="324"/>
      <c r="D61" s="324"/>
      <c r="E61" s="324"/>
      <c r="F61" s="324"/>
      <c r="G61" s="324"/>
      <c r="H61" s="324"/>
      <c r="I61" s="324"/>
      <c r="J61" s="324"/>
      <c r="K61" s="324"/>
      <c r="L61" s="324"/>
      <c r="M61" s="324"/>
      <c r="N61" s="324"/>
      <c r="O61" s="324"/>
      <c r="P61" s="324"/>
      <c r="Q61" s="326"/>
      <c r="R61" s="323"/>
    </row>
    <row r="62" spans="1:18" s="319" customFormat="1" ht="30" customHeight="1" x14ac:dyDescent="0.45">
      <c r="A62" s="331"/>
      <c r="B62" s="776" t="s">
        <v>16</v>
      </c>
      <c r="C62" s="776"/>
      <c r="D62" s="776"/>
      <c r="E62" s="776"/>
      <c r="F62" s="776"/>
      <c r="G62" s="776"/>
      <c r="H62" s="776"/>
      <c r="I62" s="776"/>
      <c r="J62" s="776"/>
      <c r="K62" s="776"/>
      <c r="L62" s="776"/>
      <c r="M62" s="776"/>
      <c r="N62" s="776"/>
      <c r="O62" s="776"/>
      <c r="P62" s="776"/>
      <c r="Q62" s="776"/>
    </row>
    <row r="63" spans="1:18" s="320" customFormat="1" ht="16.5" customHeight="1" x14ac:dyDescent="0.45">
      <c r="B63" s="327"/>
      <c r="C63" s="327"/>
      <c r="D63" s="327"/>
      <c r="E63" s="327"/>
      <c r="F63" s="327"/>
      <c r="G63" s="327"/>
      <c r="H63" s="327"/>
      <c r="I63" s="327"/>
      <c r="J63" s="327"/>
      <c r="K63" s="327"/>
      <c r="L63" s="327"/>
      <c r="M63" s="327"/>
      <c r="N63" s="327"/>
      <c r="O63" s="327"/>
      <c r="P63" s="327"/>
      <c r="Q63" s="329"/>
    </row>
    <row r="64" spans="1:18" s="320" customFormat="1" ht="16.5" customHeight="1" x14ac:dyDescent="0.45">
      <c r="A64" s="320" t="s">
        <v>392</v>
      </c>
      <c r="B64" s="327">
        <v>36126</v>
      </c>
      <c r="C64" s="327">
        <v>111985</v>
      </c>
      <c r="D64" s="327">
        <v>119990</v>
      </c>
      <c r="E64" s="327">
        <v>144581</v>
      </c>
      <c r="F64" s="327">
        <v>178835</v>
      </c>
      <c r="G64" s="327">
        <v>173351</v>
      </c>
      <c r="H64" s="327">
        <v>155863</v>
      </c>
      <c r="I64" s="327">
        <v>176680</v>
      </c>
      <c r="J64" s="327">
        <v>207809</v>
      </c>
      <c r="K64" s="327">
        <v>220500</v>
      </c>
      <c r="L64" s="327">
        <v>255134</v>
      </c>
      <c r="M64" s="327">
        <v>290800</v>
      </c>
      <c r="N64" s="327">
        <v>322481</v>
      </c>
      <c r="O64" s="327">
        <v>337426</v>
      </c>
      <c r="P64" s="327">
        <v>551571</v>
      </c>
      <c r="Q64" s="594">
        <v>0.63500000000000001</v>
      </c>
    </row>
    <row r="65" spans="1:18" s="320" customFormat="1" ht="16.5" customHeight="1" x14ac:dyDescent="0.45">
      <c r="A65" s="320" t="s">
        <v>393</v>
      </c>
      <c r="B65" s="327">
        <v>965</v>
      </c>
      <c r="C65" s="327">
        <v>962</v>
      </c>
      <c r="D65" s="327">
        <v>3086</v>
      </c>
      <c r="E65" s="327">
        <v>9890</v>
      </c>
      <c r="F65" s="327">
        <v>3450</v>
      </c>
      <c r="G65" s="327">
        <v>2809</v>
      </c>
      <c r="H65" s="327">
        <v>4538</v>
      </c>
      <c r="I65" s="327">
        <v>13187</v>
      </c>
      <c r="J65" s="327">
        <v>9095</v>
      </c>
      <c r="K65" s="327">
        <v>3264</v>
      </c>
      <c r="L65" s="327">
        <v>4477</v>
      </c>
      <c r="M65" s="327">
        <v>2820</v>
      </c>
      <c r="N65" s="327">
        <v>2449</v>
      </c>
      <c r="O65" s="327">
        <v>-1860</v>
      </c>
      <c r="P65" s="327">
        <v>3125</v>
      </c>
      <c r="Q65" s="594">
        <v>-2.68</v>
      </c>
    </row>
    <row r="66" spans="1:18" s="319" customFormat="1" ht="16.5" customHeight="1" x14ac:dyDescent="0.45">
      <c r="A66" s="320" t="s">
        <v>247</v>
      </c>
      <c r="B66" s="327">
        <v>36609</v>
      </c>
      <c r="C66" s="327">
        <v>112466</v>
      </c>
      <c r="D66" s="327">
        <v>121533</v>
      </c>
      <c r="E66" s="327">
        <v>149526</v>
      </c>
      <c r="F66" s="327">
        <v>180560</v>
      </c>
      <c r="G66" s="327">
        <v>174756</v>
      </c>
      <c r="H66" s="327">
        <v>158132</v>
      </c>
      <c r="I66" s="327">
        <v>183274</v>
      </c>
      <c r="J66" s="327">
        <v>212357</v>
      </c>
      <c r="K66" s="327">
        <v>222132</v>
      </c>
      <c r="L66" s="327">
        <v>257372</v>
      </c>
      <c r="M66" s="327">
        <v>292210</v>
      </c>
      <c r="N66" s="327">
        <v>323706</v>
      </c>
      <c r="O66" s="327">
        <v>336496</v>
      </c>
      <c r="P66" s="327">
        <v>374640</v>
      </c>
      <c r="Q66" s="594">
        <v>0.64400000000000002</v>
      </c>
      <c r="R66" s="320"/>
    </row>
    <row r="67" spans="1:18" s="319" customFormat="1" ht="16.5" customHeight="1" x14ac:dyDescent="0.45">
      <c r="A67" s="320" t="s">
        <v>244</v>
      </c>
      <c r="B67" s="327">
        <v>109</v>
      </c>
      <c r="C67" s="327">
        <v>320</v>
      </c>
      <c r="D67" s="327">
        <v>419</v>
      </c>
      <c r="E67" s="327">
        <v>369</v>
      </c>
      <c r="F67" s="327">
        <v>421</v>
      </c>
      <c r="G67" s="327">
        <v>417</v>
      </c>
      <c r="H67" s="327">
        <v>420</v>
      </c>
      <c r="I67" s="327">
        <v>467</v>
      </c>
      <c r="J67" s="327">
        <v>487</v>
      </c>
      <c r="K67" s="327">
        <v>571</v>
      </c>
      <c r="L67" s="327">
        <v>712</v>
      </c>
      <c r="M67" s="327">
        <v>803</v>
      </c>
      <c r="N67" s="327">
        <v>977</v>
      </c>
      <c r="O67" s="327">
        <v>997</v>
      </c>
      <c r="P67" s="327">
        <v>1272</v>
      </c>
      <c r="Q67" s="594">
        <v>0.27600000000000002</v>
      </c>
      <c r="R67" s="320"/>
    </row>
    <row r="68" spans="1:18" s="320" customFormat="1" ht="16.5" customHeight="1" x14ac:dyDescent="0.45">
      <c r="A68" s="320" t="s">
        <v>394</v>
      </c>
      <c r="B68" s="327">
        <v>5208</v>
      </c>
      <c r="C68" s="327">
        <v>16392</v>
      </c>
      <c r="D68" s="327">
        <v>20485</v>
      </c>
      <c r="E68" s="327">
        <v>24122</v>
      </c>
      <c r="F68" s="327">
        <v>-11107</v>
      </c>
      <c r="G68" s="327">
        <v>-23022</v>
      </c>
      <c r="H68" s="327">
        <v>15805</v>
      </c>
      <c r="I68" s="327">
        <v>17462</v>
      </c>
      <c r="J68" s="327">
        <v>4655</v>
      </c>
      <c r="K68" s="327">
        <v>32383</v>
      </c>
      <c r="L68" s="327">
        <v>32831</v>
      </c>
      <c r="M68" s="327">
        <v>30042</v>
      </c>
      <c r="N68" s="327">
        <v>12183</v>
      </c>
      <c r="O68" s="327">
        <v>33345</v>
      </c>
      <c r="P68" s="327">
        <v>33384</v>
      </c>
      <c r="Q68" s="594">
        <v>1E-3</v>
      </c>
    </row>
    <row r="69" spans="1:18" s="320" customFormat="1" ht="16.5" customHeight="1" x14ac:dyDescent="0.45">
      <c r="A69" s="116" t="s">
        <v>243</v>
      </c>
      <c r="B69" s="327">
        <v>104</v>
      </c>
      <c r="C69" s="327">
        <v>366</v>
      </c>
      <c r="D69" s="327">
        <v>346</v>
      </c>
      <c r="E69" s="327">
        <v>334</v>
      </c>
      <c r="F69" s="327">
        <v>443</v>
      </c>
      <c r="G69" s="327">
        <v>526</v>
      </c>
      <c r="H69" s="327">
        <v>431</v>
      </c>
      <c r="I69" s="327">
        <v>506</v>
      </c>
      <c r="J69" s="327">
        <v>588</v>
      </c>
      <c r="K69" s="327">
        <v>637</v>
      </c>
      <c r="L69" s="327">
        <v>637</v>
      </c>
      <c r="M69" s="327">
        <v>666</v>
      </c>
      <c r="N69" s="327">
        <v>705</v>
      </c>
      <c r="O69" s="327">
        <v>702</v>
      </c>
      <c r="P69" s="327">
        <v>768</v>
      </c>
      <c r="Q69" s="594">
        <v>9.2999999999999999E-2</v>
      </c>
    </row>
    <row r="70" spans="1:18" s="320" customFormat="1" ht="16.5" customHeight="1" x14ac:dyDescent="0.45">
      <c r="A70" s="320" t="s">
        <v>433</v>
      </c>
      <c r="B70" s="327">
        <v>5108</v>
      </c>
      <c r="C70" s="327">
        <v>16105</v>
      </c>
      <c r="D70" s="327">
        <v>20160</v>
      </c>
      <c r="E70" s="327">
        <v>23805</v>
      </c>
      <c r="F70" s="327">
        <v>-11464</v>
      </c>
      <c r="G70" s="327">
        <v>-23486</v>
      </c>
      <c r="H70" s="327">
        <v>15441</v>
      </c>
      <c r="I70" s="327">
        <v>17014</v>
      </c>
      <c r="J70" s="327">
        <v>4160</v>
      </c>
      <c r="K70" s="327">
        <v>31813</v>
      </c>
      <c r="L70" s="327">
        <v>32244</v>
      </c>
      <c r="M70" s="327">
        <v>29450</v>
      </c>
      <c r="N70" s="327">
        <v>11566</v>
      </c>
      <c r="O70" s="327">
        <v>32840</v>
      </c>
      <c r="P70" s="327">
        <v>32669</v>
      </c>
      <c r="Q70" s="594">
        <v>-5.0000000000000001E-3</v>
      </c>
    </row>
    <row r="71" spans="1:18" s="319" customFormat="1" ht="16.5" customHeight="1" x14ac:dyDescent="0.45">
      <c r="A71" s="320" t="s">
        <v>395</v>
      </c>
      <c r="B71" s="327">
        <v>395</v>
      </c>
      <c r="C71" s="327">
        <v>394</v>
      </c>
      <c r="D71" s="327">
        <v>517</v>
      </c>
      <c r="E71" s="327">
        <v>1161</v>
      </c>
      <c r="F71" s="327">
        <v>-1227</v>
      </c>
      <c r="G71" s="327">
        <v>-1872</v>
      </c>
      <c r="H71" s="327">
        <v>56</v>
      </c>
      <c r="I71" s="327">
        <v>375</v>
      </c>
      <c r="J71" s="327">
        <v>597</v>
      </c>
      <c r="K71" s="327">
        <v>477</v>
      </c>
      <c r="L71" s="327">
        <v>1067</v>
      </c>
      <c r="M71" s="327">
        <v>824</v>
      </c>
      <c r="N71" s="327">
        <v>-24</v>
      </c>
      <c r="O71" s="327">
        <v>830</v>
      </c>
      <c r="P71" s="327">
        <v>1324</v>
      </c>
      <c r="Q71" s="594">
        <v>0.59399999999999997</v>
      </c>
      <c r="R71" s="320"/>
    </row>
    <row r="72" spans="1:18" s="319" customFormat="1" ht="16.5" customHeight="1" x14ac:dyDescent="0.45">
      <c r="A72" s="320" t="s">
        <v>246</v>
      </c>
      <c r="B72" s="327">
        <v>4713</v>
      </c>
      <c r="C72" s="327">
        <v>15712</v>
      </c>
      <c r="D72" s="327">
        <v>19643</v>
      </c>
      <c r="E72" s="327">
        <v>22643</v>
      </c>
      <c r="F72" s="327">
        <v>-10237</v>
      </c>
      <c r="G72" s="327">
        <v>-21615</v>
      </c>
      <c r="H72" s="327">
        <v>15385</v>
      </c>
      <c r="I72" s="327">
        <v>16639</v>
      </c>
      <c r="J72" s="327">
        <v>3563</v>
      </c>
      <c r="K72" s="327">
        <v>31336</v>
      </c>
      <c r="L72" s="327">
        <v>31177</v>
      </c>
      <c r="M72" s="327">
        <v>28625</v>
      </c>
      <c r="N72" s="327">
        <v>11590</v>
      </c>
      <c r="O72" s="327">
        <v>32009</v>
      </c>
      <c r="P72" s="327">
        <v>31345</v>
      </c>
      <c r="Q72" s="594">
        <v>-2.1000000000000001E-2</v>
      </c>
      <c r="R72" s="320"/>
    </row>
    <row r="73" spans="1:18" s="319" customFormat="1" ht="16.5" customHeight="1" x14ac:dyDescent="0.45">
      <c r="A73" s="320" t="s">
        <v>396</v>
      </c>
      <c r="B73" s="327">
        <v>111550</v>
      </c>
      <c r="C73" s="327">
        <v>129939</v>
      </c>
      <c r="D73" s="327">
        <v>154096</v>
      </c>
      <c r="E73" s="327">
        <v>178835</v>
      </c>
      <c r="F73" s="327">
        <v>173351</v>
      </c>
      <c r="G73" s="327">
        <v>155863</v>
      </c>
      <c r="H73" s="327">
        <v>177161</v>
      </c>
      <c r="I73" s="327">
        <v>207809</v>
      </c>
      <c r="J73" s="327">
        <v>220500</v>
      </c>
      <c r="K73" s="327">
        <v>255134</v>
      </c>
      <c r="L73" s="327">
        <v>290800</v>
      </c>
      <c r="M73" s="327">
        <v>322481</v>
      </c>
      <c r="N73" s="327">
        <v>337426</v>
      </c>
      <c r="O73" s="327">
        <v>551571</v>
      </c>
      <c r="P73" s="327">
        <v>593648</v>
      </c>
      <c r="Q73" s="594">
        <v>7.5999999999999998E-2</v>
      </c>
      <c r="R73" s="320"/>
    </row>
    <row r="74" spans="1:18" s="319" customFormat="1" ht="16.5" customHeight="1" x14ac:dyDescent="0.45">
      <c r="A74" s="322" t="s">
        <v>95</v>
      </c>
      <c r="B74" s="303">
        <v>3.0000000000000001E-3</v>
      </c>
      <c r="C74" s="303">
        <v>3.0000000000000001E-3</v>
      </c>
      <c r="D74" s="303">
        <v>3.0000000000000001E-3</v>
      </c>
      <c r="E74" s="303">
        <v>2E-3</v>
      </c>
      <c r="F74" s="303">
        <v>2E-3</v>
      </c>
      <c r="G74" s="303">
        <v>3.0000000000000001E-3</v>
      </c>
      <c r="H74" s="303">
        <v>3.0000000000000001E-3</v>
      </c>
      <c r="I74" s="303">
        <v>3.0000000000000001E-3</v>
      </c>
      <c r="J74" s="303">
        <v>3.0000000000000001E-3</v>
      </c>
      <c r="K74" s="303">
        <v>3.0000000000000001E-3</v>
      </c>
      <c r="L74" s="303">
        <v>2E-3</v>
      </c>
      <c r="M74" s="303">
        <v>2E-3</v>
      </c>
      <c r="N74" s="303">
        <v>2E-3</v>
      </c>
      <c r="O74" s="303">
        <v>2E-3</v>
      </c>
      <c r="P74" s="303">
        <v>2E-3</v>
      </c>
      <c r="Q74" s="594"/>
      <c r="R74" s="320"/>
    </row>
    <row r="75" spans="1:18" s="319" customFormat="1" ht="16.5" customHeight="1" x14ac:dyDescent="0.45">
      <c r="A75" s="322" t="s">
        <v>96</v>
      </c>
      <c r="B75" s="303">
        <v>3.0000000000000001E-3</v>
      </c>
      <c r="C75" s="303">
        <v>3.0000000000000001E-3</v>
      </c>
      <c r="D75" s="303">
        <v>3.0000000000000001E-3</v>
      </c>
      <c r="E75" s="303">
        <v>2E-3</v>
      </c>
      <c r="F75" s="303">
        <v>2E-3</v>
      </c>
      <c r="G75" s="303">
        <v>2E-3</v>
      </c>
      <c r="H75" s="303">
        <v>3.0000000000000001E-3</v>
      </c>
      <c r="I75" s="303">
        <v>3.0000000000000001E-3</v>
      </c>
      <c r="J75" s="303">
        <v>2E-3</v>
      </c>
      <c r="K75" s="303">
        <v>3.0000000000000001E-3</v>
      </c>
      <c r="L75" s="303">
        <v>3.0000000000000001E-3</v>
      </c>
      <c r="M75" s="303">
        <v>3.0000000000000001E-3</v>
      </c>
      <c r="N75" s="303">
        <v>3.0000000000000001E-3</v>
      </c>
      <c r="O75" s="303">
        <v>3.0000000000000001E-3</v>
      </c>
      <c r="P75" s="303">
        <v>3.0000000000000001E-3</v>
      </c>
      <c r="Q75" s="594"/>
      <c r="R75" s="320"/>
    </row>
    <row r="76" spans="1:18" s="321" customFormat="1" ht="16.5" customHeight="1" x14ac:dyDescent="0.45">
      <c r="A76" s="322" t="s">
        <v>397</v>
      </c>
      <c r="B76" s="303">
        <v>0.129</v>
      </c>
      <c r="C76" s="303">
        <v>0.14000000000000001</v>
      </c>
      <c r="D76" s="303">
        <v>0.16200000000000001</v>
      </c>
      <c r="E76" s="303">
        <v>0.151</v>
      </c>
      <c r="F76" s="303">
        <v>-5.7000000000000002E-2</v>
      </c>
      <c r="G76" s="303">
        <v>-0.124</v>
      </c>
      <c r="H76" s="303">
        <v>9.7000000000000003E-2</v>
      </c>
      <c r="I76" s="303">
        <v>9.0999999999999998E-2</v>
      </c>
      <c r="J76" s="303">
        <v>1.7000000000000001E-2</v>
      </c>
      <c r="K76" s="303">
        <v>0.14099999999999999</v>
      </c>
      <c r="L76" s="303">
        <v>0.121</v>
      </c>
      <c r="M76" s="303">
        <v>9.8000000000000004E-2</v>
      </c>
      <c r="N76" s="303">
        <v>3.5999999999999997E-2</v>
      </c>
      <c r="O76" s="303">
        <v>9.5000000000000001E-2</v>
      </c>
      <c r="P76" s="303">
        <v>8.4000000000000005E-2</v>
      </c>
      <c r="Q76" s="594"/>
      <c r="R76" s="322"/>
    </row>
    <row r="77" spans="1:18" s="8" customFormat="1" ht="16.5" customHeight="1" x14ac:dyDescent="0.45">
      <c r="A77" s="246" t="s">
        <v>191</v>
      </c>
      <c r="B77" s="246"/>
      <c r="C77" s="246"/>
      <c r="D77" s="220"/>
      <c r="E77" s="220"/>
      <c r="F77" s="303">
        <v>0.10199999999999999</v>
      </c>
      <c r="G77" s="303">
        <v>4.7E-2</v>
      </c>
      <c r="H77" s="303">
        <v>3.9E-2</v>
      </c>
      <c r="I77" s="303">
        <v>2.5999999999999999E-2</v>
      </c>
      <c r="J77" s="303">
        <v>1E-3</v>
      </c>
      <c r="K77" s="303">
        <v>0.04</v>
      </c>
      <c r="L77" s="303">
        <v>9.2999999999999999E-2</v>
      </c>
      <c r="M77" s="303">
        <v>9.2999999999999999E-2</v>
      </c>
      <c r="N77" s="303">
        <v>8.1000000000000003E-2</v>
      </c>
      <c r="O77" s="303">
        <v>9.8000000000000004E-2</v>
      </c>
      <c r="P77" s="303">
        <v>8.5999999999999993E-2</v>
      </c>
      <c r="Q77" s="328"/>
    </row>
    <row r="78" spans="1:18" s="8" customFormat="1" ht="16.5" customHeight="1" x14ac:dyDescent="0.45">
      <c r="A78" s="246" t="s">
        <v>192</v>
      </c>
      <c r="B78" s="246"/>
      <c r="C78" s="246"/>
      <c r="D78" s="220"/>
      <c r="E78" s="220"/>
      <c r="F78" s="303"/>
      <c r="G78" s="303"/>
      <c r="H78" s="303"/>
      <c r="I78" s="303"/>
      <c r="J78" s="303"/>
      <c r="K78" s="303">
        <v>7.0000000000000007E-2</v>
      </c>
      <c r="L78" s="303">
        <v>7.0000000000000007E-2</v>
      </c>
      <c r="M78" s="303">
        <v>6.6000000000000003E-2</v>
      </c>
      <c r="N78" s="303">
        <v>5.3999999999999999E-2</v>
      </c>
      <c r="O78" s="303">
        <v>4.8000000000000001E-2</v>
      </c>
      <c r="P78" s="303">
        <v>6.3E-2</v>
      </c>
      <c r="Q78" s="328"/>
    </row>
    <row r="79" spans="1:18" s="443" customFormat="1" ht="30" customHeight="1" x14ac:dyDescent="0.45">
      <c r="A79" s="325" t="s">
        <v>94</v>
      </c>
      <c r="B79" s="529">
        <v>44</v>
      </c>
      <c r="C79" s="529">
        <v>50</v>
      </c>
      <c r="D79" s="529">
        <v>44</v>
      </c>
      <c r="E79" s="529">
        <v>42</v>
      </c>
      <c r="F79" s="529">
        <v>42</v>
      </c>
      <c r="G79" s="529">
        <v>42</v>
      </c>
      <c r="H79" s="529">
        <v>41</v>
      </c>
      <c r="I79" s="529">
        <v>41</v>
      </c>
      <c r="J79" s="529">
        <v>40</v>
      </c>
      <c r="K79" s="529">
        <v>40</v>
      </c>
      <c r="L79" s="529">
        <v>38</v>
      </c>
      <c r="M79" s="529">
        <v>38</v>
      </c>
      <c r="N79" s="529">
        <v>38</v>
      </c>
      <c r="O79" s="529">
        <v>37</v>
      </c>
      <c r="P79" s="529">
        <v>37</v>
      </c>
      <c r="Q79" s="530"/>
      <c r="R79" s="531"/>
    </row>
    <row r="80" spans="1:18" s="318" customFormat="1" ht="16.5" customHeight="1" x14ac:dyDescent="0.45">
      <c r="A80" s="325"/>
      <c r="B80" s="324"/>
      <c r="C80" s="324"/>
      <c r="D80" s="324"/>
      <c r="E80" s="324"/>
      <c r="F80" s="324"/>
      <c r="G80" s="324"/>
      <c r="H80" s="324"/>
      <c r="I80" s="324"/>
      <c r="J80" s="324"/>
      <c r="K80" s="324"/>
      <c r="L80" s="324"/>
      <c r="M80" s="324"/>
      <c r="N80" s="324"/>
      <c r="O80" s="324"/>
      <c r="P80" s="324"/>
      <c r="Q80" s="326"/>
      <c r="R80" s="323"/>
    </row>
    <row r="81" spans="1:18" s="319" customFormat="1" ht="30" customHeight="1" x14ac:dyDescent="0.45">
      <c r="A81" s="331"/>
      <c r="B81" s="776" t="s">
        <v>17</v>
      </c>
      <c r="C81" s="776"/>
      <c r="D81" s="776"/>
      <c r="E81" s="776"/>
      <c r="F81" s="776"/>
      <c r="G81" s="776"/>
      <c r="H81" s="776"/>
      <c r="I81" s="776"/>
      <c r="J81" s="776"/>
      <c r="K81" s="776"/>
      <c r="L81" s="776"/>
      <c r="M81" s="776"/>
      <c r="N81" s="776"/>
      <c r="O81" s="776"/>
      <c r="P81" s="776"/>
      <c r="Q81" s="776"/>
    </row>
    <row r="82" spans="1:18" s="320" customFormat="1" ht="16.5" customHeight="1" x14ac:dyDescent="0.45">
      <c r="B82" s="327"/>
      <c r="C82" s="327"/>
      <c r="D82" s="327"/>
      <c r="E82" s="327"/>
      <c r="F82" s="327"/>
      <c r="G82" s="327"/>
      <c r="H82" s="327"/>
      <c r="I82" s="327"/>
      <c r="J82" s="327"/>
      <c r="K82" s="327"/>
      <c r="L82" s="327"/>
      <c r="M82" s="327"/>
      <c r="N82" s="327"/>
      <c r="O82" s="327"/>
      <c r="P82" s="327"/>
      <c r="Q82" s="329"/>
    </row>
    <row r="83" spans="1:18" s="320" customFormat="1" ht="16.5" customHeight="1" x14ac:dyDescent="0.45">
      <c r="A83" s="320" t="s">
        <v>392</v>
      </c>
      <c r="B83" s="327">
        <v>172991</v>
      </c>
      <c r="C83" s="327">
        <v>209352</v>
      </c>
      <c r="D83" s="327">
        <v>244663</v>
      </c>
      <c r="E83" s="327">
        <v>302172</v>
      </c>
      <c r="F83" s="327">
        <v>374093</v>
      </c>
      <c r="G83" s="327">
        <v>348312</v>
      </c>
      <c r="H83" s="327">
        <v>314103</v>
      </c>
      <c r="I83" s="327">
        <v>346856</v>
      </c>
      <c r="J83" s="327">
        <v>375203</v>
      </c>
      <c r="K83" s="327">
        <v>378962</v>
      </c>
      <c r="L83" s="327">
        <v>431312</v>
      </c>
      <c r="M83" s="327">
        <v>487984</v>
      </c>
      <c r="N83" s="327">
        <v>534165</v>
      </c>
      <c r="O83" s="327">
        <v>543196</v>
      </c>
      <c r="P83" s="327">
        <v>584967</v>
      </c>
      <c r="Q83" s="594">
        <v>7.6999999999999999E-2</v>
      </c>
    </row>
    <row r="84" spans="1:18" s="320" customFormat="1" ht="16.5" customHeight="1" x14ac:dyDescent="0.45">
      <c r="A84" s="320" t="s">
        <v>393</v>
      </c>
      <c r="B84" s="327">
        <v>10492</v>
      </c>
      <c r="C84" s="327">
        <v>15624</v>
      </c>
      <c r="D84" s="327">
        <v>19016</v>
      </c>
      <c r="E84" s="327">
        <v>28192</v>
      </c>
      <c r="F84" s="327">
        <v>10922</v>
      </c>
      <c r="G84" s="327">
        <v>6972</v>
      </c>
      <c r="H84" s="327">
        <v>5043</v>
      </c>
      <c r="I84" s="327">
        <v>6919</v>
      </c>
      <c r="J84" s="327">
        <v>4886</v>
      </c>
      <c r="K84" s="327">
        <v>1780</v>
      </c>
      <c r="L84" s="327">
        <v>6442</v>
      </c>
      <c r="M84" s="327">
        <v>7906</v>
      </c>
      <c r="N84" s="327">
        <v>711</v>
      </c>
      <c r="O84" s="327">
        <v>-152</v>
      </c>
      <c r="P84" s="327">
        <v>-8513</v>
      </c>
      <c r="Q84" s="594">
        <v>54.893999999999998</v>
      </c>
      <c r="R84" s="595"/>
    </row>
    <row r="85" spans="1:18" s="319" customFormat="1" ht="16.5" customHeight="1" x14ac:dyDescent="0.45">
      <c r="A85" s="320" t="s">
        <v>247</v>
      </c>
      <c r="B85" s="327">
        <v>178237</v>
      </c>
      <c r="C85" s="327">
        <v>217164</v>
      </c>
      <c r="D85" s="327">
        <v>254171</v>
      </c>
      <c r="E85" s="327">
        <v>316268</v>
      </c>
      <c r="F85" s="327">
        <v>379554</v>
      </c>
      <c r="G85" s="327">
        <v>351798</v>
      </c>
      <c r="H85" s="327">
        <v>316625</v>
      </c>
      <c r="I85" s="327">
        <v>350316</v>
      </c>
      <c r="J85" s="327">
        <v>377646</v>
      </c>
      <c r="K85" s="327">
        <v>379852</v>
      </c>
      <c r="L85" s="327">
        <v>434533</v>
      </c>
      <c r="M85" s="327">
        <v>491937</v>
      </c>
      <c r="N85" s="327">
        <v>534520</v>
      </c>
      <c r="O85" s="327">
        <v>543120</v>
      </c>
      <c r="P85" s="327">
        <v>580710</v>
      </c>
      <c r="Q85" s="594">
        <v>6.9000000000000006E-2</v>
      </c>
      <c r="R85" s="320"/>
    </row>
    <row r="86" spans="1:18" s="319" customFormat="1" ht="16.5" customHeight="1" x14ac:dyDescent="0.45">
      <c r="A86" s="320" t="s">
        <v>244</v>
      </c>
      <c r="B86" s="327">
        <v>255</v>
      </c>
      <c r="C86" s="327">
        <v>325</v>
      </c>
      <c r="D86" s="327">
        <v>274</v>
      </c>
      <c r="E86" s="327">
        <v>344</v>
      </c>
      <c r="F86" s="327">
        <v>399</v>
      </c>
      <c r="G86" s="327">
        <v>334</v>
      </c>
      <c r="H86" s="327">
        <v>355</v>
      </c>
      <c r="I86" s="327">
        <v>392</v>
      </c>
      <c r="J86" s="327">
        <v>261</v>
      </c>
      <c r="K86" s="327">
        <v>263</v>
      </c>
      <c r="L86" s="327">
        <v>432</v>
      </c>
      <c r="M86" s="327">
        <v>418</v>
      </c>
      <c r="N86" s="327">
        <v>401</v>
      </c>
      <c r="O86" s="327">
        <v>722</v>
      </c>
      <c r="P86" s="327">
        <v>711</v>
      </c>
      <c r="Q86" s="594">
        <v>-1.4999999999999999E-2</v>
      </c>
      <c r="R86" s="320"/>
    </row>
    <row r="87" spans="1:18" s="320" customFormat="1" ht="16.5" customHeight="1" x14ac:dyDescent="0.45">
      <c r="A87" s="320" t="s">
        <v>394</v>
      </c>
      <c r="B87" s="327">
        <v>20938</v>
      </c>
      <c r="C87" s="327">
        <v>25412</v>
      </c>
      <c r="D87" s="327">
        <v>34703</v>
      </c>
      <c r="E87" s="327">
        <v>45605</v>
      </c>
      <c r="F87" s="327">
        <v>-36172</v>
      </c>
      <c r="G87" s="327">
        <v>-41135</v>
      </c>
      <c r="H87" s="327">
        <v>29732</v>
      </c>
      <c r="I87" s="327">
        <v>25332</v>
      </c>
      <c r="J87" s="327">
        <v>-872</v>
      </c>
      <c r="K87" s="327">
        <v>53481</v>
      </c>
      <c r="L87" s="327">
        <v>49609</v>
      </c>
      <c r="M87" s="327">
        <v>41335</v>
      </c>
      <c r="N87" s="327">
        <v>10475</v>
      </c>
      <c r="O87" s="327">
        <v>45972</v>
      </c>
      <c r="P87" s="327">
        <v>47121</v>
      </c>
      <c r="Q87" s="594">
        <v>2.5000000000000001E-2</v>
      </c>
    </row>
    <row r="88" spans="1:18" s="320" customFormat="1" ht="16.5" customHeight="1" x14ac:dyDescent="0.45">
      <c r="A88" s="116" t="s">
        <v>243</v>
      </c>
      <c r="B88" s="327">
        <v>1564</v>
      </c>
      <c r="C88" s="327">
        <v>1785</v>
      </c>
      <c r="D88" s="327">
        <v>2080</v>
      </c>
      <c r="E88" s="327">
        <v>2463</v>
      </c>
      <c r="F88" s="327">
        <v>2608</v>
      </c>
      <c r="G88" s="327">
        <v>2288</v>
      </c>
      <c r="H88" s="327">
        <v>2549</v>
      </c>
      <c r="I88" s="327">
        <v>2822</v>
      </c>
      <c r="J88" s="327">
        <v>2915</v>
      </c>
      <c r="K88" s="327">
        <v>3350</v>
      </c>
      <c r="L88" s="327">
        <v>3749</v>
      </c>
      <c r="M88" s="327">
        <v>4070</v>
      </c>
      <c r="N88" s="327">
        <v>4120</v>
      </c>
      <c r="O88" s="327">
        <v>4147</v>
      </c>
      <c r="P88" s="327">
        <v>4194</v>
      </c>
      <c r="Q88" s="594">
        <v>1.0999999999999999E-2</v>
      </c>
    </row>
    <row r="89" spans="1:18" s="320" customFormat="1" ht="16.5" customHeight="1" x14ac:dyDescent="0.45">
      <c r="A89" s="320" t="s">
        <v>433</v>
      </c>
      <c r="B89" s="327">
        <v>19484</v>
      </c>
      <c r="C89" s="327">
        <v>23751</v>
      </c>
      <c r="D89" s="327">
        <v>32778</v>
      </c>
      <c r="E89" s="327">
        <v>43385</v>
      </c>
      <c r="F89" s="327">
        <v>-38539</v>
      </c>
      <c r="G89" s="327">
        <v>-43245</v>
      </c>
      <c r="H89" s="327">
        <v>27382</v>
      </c>
      <c r="I89" s="327">
        <v>22728</v>
      </c>
      <c r="J89" s="327">
        <v>-3585</v>
      </c>
      <c r="K89" s="327">
        <v>50367</v>
      </c>
      <c r="L89" s="327">
        <v>46139</v>
      </c>
      <c r="M89" s="327">
        <v>37573</v>
      </c>
      <c r="N89" s="327">
        <v>6708</v>
      </c>
      <c r="O89" s="327">
        <v>42225</v>
      </c>
      <c r="P89" s="327">
        <v>43255</v>
      </c>
      <c r="Q89" s="594">
        <v>2.4E-2</v>
      </c>
    </row>
    <row r="90" spans="1:18" s="319" customFormat="1" ht="16.5" customHeight="1" x14ac:dyDescent="0.45">
      <c r="A90" s="320" t="s">
        <v>395</v>
      </c>
      <c r="B90" s="327">
        <v>317</v>
      </c>
      <c r="C90" s="327">
        <v>427</v>
      </c>
      <c r="D90" s="327">
        <v>433</v>
      </c>
      <c r="E90" s="327">
        <v>935</v>
      </c>
      <c r="F90" s="327">
        <v>-2408</v>
      </c>
      <c r="G90" s="327">
        <v>-1355</v>
      </c>
      <c r="H90" s="327">
        <v>-342</v>
      </c>
      <c r="I90" s="327">
        <v>-421</v>
      </c>
      <c r="J90" s="327">
        <v>-954</v>
      </c>
      <c r="K90" s="327">
        <v>-173</v>
      </c>
      <c r="L90" s="327">
        <v>-85</v>
      </c>
      <c r="M90" s="327">
        <v>-524</v>
      </c>
      <c r="N90" s="327">
        <v>-1602</v>
      </c>
      <c r="O90" s="327">
        <v>56</v>
      </c>
      <c r="P90" s="327">
        <v>223</v>
      </c>
      <c r="Q90" s="594">
        <v>3.0070000000000001</v>
      </c>
      <c r="R90" s="320"/>
    </row>
    <row r="91" spans="1:18" s="319" customFormat="1" ht="16.5" customHeight="1" x14ac:dyDescent="0.45">
      <c r="A91" s="320" t="s">
        <v>246</v>
      </c>
      <c r="B91" s="327">
        <v>19166</v>
      </c>
      <c r="C91" s="327">
        <v>23324</v>
      </c>
      <c r="D91" s="327">
        <v>32346</v>
      </c>
      <c r="E91" s="327">
        <v>42450</v>
      </c>
      <c r="F91" s="327">
        <v>-36131</v>
      </c>
      <c r="G91" s="327">
        <v>-41891</v>
      </c>
      <c r="H91" s="327">
        <v>27724</v>
      </c>
      <c r="I91" s="327">
        <v>23149</v>
      </c>
      <c r="J91" s="327">
        <v>-2631</v>
      </c>
      <c r="K91" s="327">
        <v>50540</v>
      </c>
      <c r="L91" s="327">
        <v>46224</v>
      </c>
      <c r="M91" s="327">
        <v>38097</v>
      </c>
      <c r="N91" s="327">
        <v>8310</v>
      </c>
      <c r="O91" s="327">
        <v>42169</v>
      </c>
      <c r="P91" s="327">
        <v>43031</v>
      </c>
      <c r="Q91" s="594">
        <v>0.02</v>
      </c>
      <c r="R91" s="320"/>
    </row>
    <row r="92" spans="1:18" s="319" customFormat="1" ht="16.5" customHeight="1" x14ac:dyDescent="0.45">
      <c r="A92" s="320" t="s">
        <v>396</v>
      </c>
      <c r="B92" s="327">
        <v>202620</v>
      </c>
      <c r="C92" s="327">
        <v>248451</v>
      </c>
      <c r="D92" s="327">
        <v>301705</v>
      </c>
      <c r="E92" s="327">
        <v>373375</v>
      </c>
      <c r="F92" s="327">
        <v>348677</v>
      </c>
      <c r="G92" s="327">
        <v>313834</v>
      </c>
      <c r="H92" s="327">
        <v>346856</v>
      </c>
      <c r="I92" s="327">
        <v>376642</v>
      </c>
      <c r="J92" s="327">
        <v>378863</v>
      </c>
      <c r="K92" s="327">
        <v>431282</v>
      </c>
      <c r="L92" s="327">
        <v>483993</v>
      </c>
      <c r="M92" s="327">
        <v>534021</v>
      </c>
      <c r="N92" s="327">
        <v>543196</v>
      </c>
      <c r="O92" s="327">
        <v>584967</v>
      </c>
      <c r="P92" s="327">
        <v>618893</v>
      </c>
      <c r="Q92" s="594">
        <v>5.8000000000000003E-2</v>
      </c>
      <c r="R92" s="320"/>
    </row>
    <row r="93" spans="1:18" s="319" customFormat="1" ht="16.5" customHeight="1" x14ac:dyDescent="0.45">
      <c r="A93" s="322" t="s">
        <v>95</v>
      </c>
      <c r="B93" s="303">
        <v>8.9999999999999993E-3</v>
      </c>
      <c r="C93" s="303">
        <v>8.0000000000000002E-3</v>
      </c>
      <c r="D93" s="303">
        <v>8.0000000000000002E-3</v>
      </c>
      <c r="E93" s="303">
        <v>8.0000000000000002E-3</v>
      </c>
      <c r="F93" s="303">
        <v>7.0000000000000001E-3</v>
      </c>
      <c r="G93" s="303">
        <v>7.0000000000000001E-3</v>
      </c>
      <c r="H93" s="303">
        <v>8.0000000000000002E-3</v>
      </c>
      <c r="I93" s="303">
        <v>8.0000000000000002E-3</v>
      </c>
      <c r="J93" s="303">
        <v>8.0000000000000002E-3</v>
      </c>
      <c r="K93" s="303">
        <v>8.9999999999999993E-3</v>
      </c>
      <c r="L93" s="303">
        <v>8.9999999999999993E-3</v>
      </c>
      <c r="M93" s="303">
        <v>8.0000000000000002E-3</v>
      </c>
      <c r="N93" s="303">
        <v>8.0000000000000002E-3</v>
      </c>
      <c r="O93" s="303">
        <v>8.0000000000000002E-3</v>
      </c>
      <c r="P93" s="303">
        <v>7.0000000000000001E-3</v>
      </c>
      <c r="Q93" s="328"/>
      <c r="R93" s="320"/>
    </row>
    <row r="94" spans="1:18" s="319" customFormat="1" ht="16.5" customHeight="1" x14ac:dyDescent="0.45">
      <c r="A94" s="322" t="s">
        <v>96</v>
      </c>
      <c r="B94" s="303">
        <v>1E-3</v>
      </c>
      <c r="C94" s="303">
        <v>1E-3</v>
      </c>
      <c r="D94" s="303">
        <v>1E-3</v>
      </c>
      <c r="E94" s="303">
        <v>1E-3</v>
      </c>
      <c r="F94" s="303">
        <v>1E-3</v>
      </c>
      <c r="G94" s="303">
        <v>1E-3</v>
      </c>
      <c r="H94" s="303">
        <v>1E-3</v>
      </c>
      <c r="I94" s="303">
        <v>1E-3</v>
      </c>
      <c r="J94" s="303">
        <v>1E-3</v>
      </c>
      <c r="K94" s="303">
        <v>1E-3</v>
      </c>
      <c r="L94" s="303">
        <v>1E-3</v>
      </c>
      <c r="M94" s="303">
        <v>1E-3</v>
      </c>
      <c r="N94" s="303">
        <v>1E-3</v>
      </c>
      <c r="O94" s="303">
        <v>1E-3</v>
      </c>
      <c r="P94" s="303">
        <v>1E-3</v>
      </c>
      <c r="Q94" s="328"/>
      <c r="R94" s="320"/>
    </row>
    <row r="95" spans="1:18" s="321" customFormat="1" ht="16.5" customHeight="1" x14ac:dyDescent="0.45">
      <c r="A95" s="322" t="s">
        <v>397</v>
      </c>
      <c r="B95" s="303">
        <v>0.108</v>
      </c>
      <c r="C95" s="303">
        <v>0.107</v>
      </c>
      <c r="D95" s="303">
        <v>0.127</v>
      </c>
      <c r="E95" s="303">
        <v>0.13400000000000001</v>
      </c>
      <c r="F95" s="303">
        <v>-9.5000000000000001E-2</v>
      </c>
      <c r="G95" s="303">
        <v>-0.11899999999999999</v>
      </c>
      <c r="H95" s="303">
        <v>8.7999999999999995E-2</v>
      </c>
      <c r="I95" s="303">
        <v>6.6000000000000003E-2</v>
      </c>
      <c r="J95" s="303">
        <v>-7.0000000000000001E-3</v>
      </c>
      <c r="K95" s="303">
        <v>0.13300000000000001</v>
      </c>
      <c r="L95" s="303">
        <v>0.106</v>
      </c>
      <c r="M95" s="303">
        <v>7.6999999999999999E-2</v>
      </c>
      <c r="N95" s="303">
        <v>1.6E-2</v>
      </c>
      <c r="O95" s="303">
        <v>7.8E-2</v>
      </c>
      <c r="P95" s="303">
        <v>7.3999999999999996E-2</v>
      </c>
      <c r="Q95" s="328"/>
      <c r="R95" s="322"/>
    </row>
    <row r="96" spans="1:18" s="8" customFormat="1" ht="16.5" customHeight="1" x14ac:dyDescent="0.45">
      <c r="A96" s="246" t="s">
        <v>191</v>
      </c>
      <c r="B96" s="246"/>
      <c r="C96" s="246"/>
      <c r="D96" s="220"/>
      <c r="E96" s="220"/>
      <c r="F96" s="303">
        <v>7.1999999999999995E-2</v>
      </c>
      <c r="G96" s="303">
        <v>2.4E-2</v>
      </c>
      <c r="H96" s="303">
        <v>2.1000000000000001E-2</v>
      </c>
      <c r="I96" s="303">
        <v>8.9999999999999993E-3</v>
      </c>
      <c r="J96" s="303">
        <v>-1.7000000000000001E-2</v>
      </c>
      <c r="K96" s="303">
        <v>2.8000000000000001E-2</v>
      </c>
      <c r="L96" s="303">
        <v>7.5999999999999998E-2</v>
      </c>
      <c r="M96" s="303">
        <v>7.3999999999999996E-2</v>
      </c>
      <c r="N96" s="303">
        <v>6.4000000000000001E-2</v>
      </c>
      <c r="O96" s="303">
        <v>8.1000000000000003E-2</v>
      </c>
      <c r="P96" s="303">
        <v>7.0000000000000007E-2</v>
      </c>
      <c r="Q96" s="328"/>
    </row>
    <row r="97" spans="1:18" s="8" customFormat="1" ht="16.5" customHeight="1" x14ac:dyDescent="0.45">
      <c r="A97" s="246" t="s">
        <v>192</v>
      </c>
      <c r="B97" s="246"/>
      <c r="C97" s="246"/>
      <c r="D97" s="220"/>
      <c r="E97" s="220"/>
      <c r="F97" s="303"/>
      <c r="G97" s="303"/>
      <c r="H97" s="303"/>
      <c r="I97" s="303"/>
      <c r="J97" s="303"/>
      <c r="K97" s="303">
        <v>0.05</v>
      </c>
      <c r="L97" s="303">
        <v>0.05</v>
      </c>
      <c r="M97" s="303">
        <v>4.7E-2</v>
      </c>
      <c r="N97" s="303">
        <v>3.5999999999999997E-2</v>
      </c>
      <c r="O97" s="303">
        <v>3.1E-2</v>
      </c>
      <c r="P97" s="303">
        <v>4.9000000000000002E-2</v>
      </c>
      <c r="Q97" s="328"/>
    </row>
    <row r="98" spans="1:18" s="443" customFormat="1" ht="30" customHeight="1" x14ac:dyDescent="0.45">
      <c r="A98" s="325" t="s">
        <v>94</v>
      </c>
      <c r="B98" s="529">
        <v>313</v>
      </c>
      <c r="C98" s="529">
        <v>259</v>
      </c>
      <c r="D98" s="529">
        <v>251</v>
      </c>
      <c r="E98" s="529">
        <v>249</v>
      </c>
      <c r="F98" s="529">
        <v>239</v>
      </c>
      <c r="G98" s="529">
        <v>227</v>
      </c>
      <c r="H98" s="529">
        <v>203</v>
      </c>
      <c r="I98" s="529">
        <v>190</v>
      </c>
      <c r="J98" s="529">
        <v>179</v>
      </c>
      <c r="K98" s="529">
        <v>163</v>
      </c>
      <c r="L98" s="529">
        <v>145</v>
      </c>
      <c r="M98" s="529">
        <v>141</v>
      </c>
      <c r="N98" s="529">
        <v>133</v>
      </c>
      <c r="O98" s="529">
        <v>120</v>
      </c>
      <c r="P98" s="529">
        <v>118</v>
      </c>
      <c r="Q98" s="530"/>
      <c r="R98" s="531"/>
    </row>
    <row r="99" spans="1:18" s="318" customFormat="1" ht="6.75" customHeight="1" x14ac:dyDescent="0.45">
      <c r="A99" s="332"/>
      <c r="B99" s="333"/>
      <c r="C99" s="333"/>
      <c r="D99" s="333"/>
      <c r="E99" s="333"/>
      <c r="F99" s="333"/>
      <c r="G99" s="333"/>
      <c r="H99" s="333"/>
      <c r="I99" s="333"/>
      <c r="J99" s="333"/>
      <c r="K99" s="333"/>
      <c r="L99" s="333"/>
      <c r="M99" s="333"/>
      <c r="N99" s="333"/>
      <c r="O99" s="333"/>
      <c r="P99" s="333"/>
      <c r="Q99" s="334"/>
      <c r="R99" s="323"/>
    </row>
    <row r="101" spans="1:18" ht="16.5" customHeight="1" x14ac:dyDescent="0.35">
      <c r="A101" s="552" t="s">
        <v>684</v>
      </c>
      <c r="Q101" s="261"/>
    </row>
    <row r="102" spans="1:18" ht="15.75" customHeight="1" x14ac:dyDescent="0.35">
      <c r="A102" s="140" t="s">
        <v>771</v>
      </c>
    </row>
  </sheetData>
  <mergeCells count="7">
    <mergeCell ref="B62:Q62"/>
    <mergeCell ref="B81:Q81"/>
    <mergeCell ref="A2:Q2"/>
    <mergeCell ref="A3:Q3"/>
    <mergeCell ref="B5:Q5"/>
    <mergeCell ref="B24:Q24"/>
    <mergeCell ref="B43:Q43"/>
  </mergeCells>
  <printOptions horizontalCentered="1"/>
  <pageMargins left="0.78740157480314965" right="0.78740157480314965" top="0.78740157480314965" bottom="0" header="0.47244094488188981" footer="0.31496062992125984"/>
  <pageSetup paperSize="8" scale="57" orientation="landscape" r:id="rId1"/>
  <headerFooter>
    <oddHeader>&amp;C&amp;B&amp;"Arial"&amp;12&amp;Kff0000​‌For Official Use Only‌​</oddHeader>
    <oddFooter>&amp;RPage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K31"/>
  <sheetViews>
    <sheetView showGridLines="0" workbookViewId="0"/>
  </sheetViews>
  <sheetFormatPr defaultColWidth="18.73046875" defaultRowHeight="12.95" customHeight="1" x14ac:dyDescent="0.35"/>
  <cols>
    <col min="1" max="1" width="50.59765625" style="8" customWidth="1"/>
    <col min="2" max="6" width="16.73046875" style="8" customWidth="1"/>
    <col min="7" max="16384" width="18.73046875" style="8"/>
  </cols>
  <sheetData>
    <row r="1" spans="1:6" ht="15.75" customHeight="1" x14ac:dyDescent="0.35">
      <c r="A1" s="35"/>
      <c r="B1" s="27"/>
      <c r="C1" s="27"/>
    </row>
    <row r="2" spans="1:6" ht="19.5" customHeight="1" x14ac:dyDescent="0.35">
      <c r="A2" s="715" t="s">
        <v>203</v>
      </c>
      <c r="B2" s="715"/>
      <c r="C2" s="715"/>
      <c r="D2" s="715"/>
      <c r="E2" s="715"/>
      <c r="F2" s="715"/>
    </row>
    <row r="3" spans="1:6" ht="15" customHeight="1" x14ac:dyDescent="0.35">
      <c r="A3" s="757" t="s">
        <v>33</v>
      </c>
      <c r="B3" s="757"/>
      <c r="C3" s="757"/>
      <c r="D3" s="757"/>
      <c r="E3" s="757"/>
      <c r="F3" s="757"/>
    </row>
    <row r="4" spans="1:6" ht="15" customHeight="1" x14ac:dyDescent="0.35">
      <c r="A4" s="725" t="s">
        <v>691</v>
      </c>
      <c r="B4" s="725"/>
      <c r="C4" s="725"/>
      <c r="D4" s="725"/>
      <c r="E4" s="725"/>
      <c r="F4" s="725"/>
    </row>
    <row r="5" spans="1:6" s="13" customFormat="1" ht="54" customHeight="1" x14ac:dyDescent="0.35">
      <c r="A5" s="120"/>
      <c r="B5" s="114" t="s">
        <v>34</v>
      </c>
      <c r="C5" s="121" t="s">
        <v>15</v>
      </c>
      <c r="D5" s="121" t="s">
        <v>16</v>
      </c>
      <c r="E5" s="114" t="s">
        <v>17</v>
      </c>
      <c r="F5" s="114" t="s">
        <v>18</v>
      </c>
    </row>
    <row r="6" spans="1:6" s="13" customFormat="1" ht="30" customHeight="1" x14ac:dyDescent="0.35">
      <c r="A6" s="122"/>
      <c r="B6" s="750" t="s">
        <v>165</v>
      </c>
      <c r="C6" s="750"/>
      <c r="D6" s="750"/>
      <c r="E6" s="750"/>
      <c r="F6" s="750"/>
    </row>
    <row r="7" spans="1:6" ht="30" customHeight="1" x14ac:dyDescent="0.45">
      <c r="A7" s="123" t="s">
        <v>166</v>
      </c>
      <c r="B7" s="88">
        <v>328</v>
      </c>
      <c r="C7" s="88">
        <v>11272</v>
      </c>
      <c r="D7" s="88">
        <v>3525</v>
      </c>
      <c r="E7" s="88">
        <v>12306</v>
      </c>
      <c r="F7" s="88">
        <v>27432</v>
      </c>
    </row>
    <row r="8" spans="1:6" ht="30" customHeight="1" x14ac:dyDescent="0.45">
      <c r="A8" s="85" t="s">
        <v>167</v>
      </c>
      <c r="B8" s="88">
        <v>27</v>
      </c>
      <c r="C8" s="88">
        <v>1904</v>
      </c>
      <c r="D8" s="88">
        <v>269</v>
      </c>
      <c r="E8" s="88">
        <v>1235</v>
      </c>
      <c r="F8" s="88">
        <v>3434</v>
      </c>
    </row>
    <row r="9" spans="1:6" ht="16.5" customHeight="1" x14ac:dyDescent="0.45">
      <c r="A9" s="124" t="s">
        <v>98</v>
      </c>
      <c r="B9" s="88"/>
      <c r="C9" s="88"/>
      <c r="D9" s="88"/>
      <c r="E9" s="88"/>
      <c r="F9" s="88"/>
    </row>
    <row r="10" spans="1:6" ht="16.5" customHeight="1" x14ac:dyDescent="0.45">
      <c r="A10" s="50" t="s">
        <v>168</v>
      </c>
      <c r="B10" s="87">
        <v>1</v>
      </c>
      <c r="C10" s="87">
        <v>147</v>
      </c>
      <c r="D10" s="87">
        <v>17</v>
      </c>
      <c r="E10" s="87">
        <v>380</v>
      </c>
      <c r="F10" s="87">
        <v>545</v>
      </c>
    </row>
    <row r="11" spans="1:6" ht="16.5" customHeight="1" x14ac:dyDescent="0.45">
      <c r="A11" s="50" t="s">
        <v>40</v>
      </c>
      <c r="B11" s="87">
        <v>0</v>
      </c>
      <c r="C11" s="87">
        <v>290</v>
      </c>
      <c r="D11" s="87">
        <v>21</v>
      </c>
      <c r="E11" s="87">
        <v>81</v>
      </c>
      <c r="F11" s="87">
        <v>392</v>
      </c>
    </row>
    <row r="12" spans="1:6" ht="45" customHeight="1" x14ac:dyDescent="0.45">
      <c r="A12" s="85" t="s">
        <v>580</v>
      </c>
      <c r="B12" s="88">
        <v>61</v>
      </c>
      <c r="C12" s="88">
        <v>1559</v>
      </c>
      <c r="D12" s="88">
        <v>257</v>
      </c>
      <c r="E12" s="88">
        <v>2143</v>
      </c>
      <c r="F12" s="88">
        <v>4020</v>
      </c>
    </row>
    <row r="13" spans="1:6" ht="16.5" customHeight="1" x14ac:dyDescent="0.45">
      <c r="A13" s="125" t="s">
        <v>296</v>
      </c>
      <c r="B13" s="87">
        <v>1</v>
      </c>
      <c r="C13" s="87">
        <v>16</v>
      </c>
      <c r="D13" s="87">
        <v>10</v>
      </c>
      <c r="E13" s="87">
        <v>49</v>
      </c>
      <c r="F13" s="87">
        <v>76</v>
      </c>
    </row>
    <row r="14" spans="1:6" s="9" customFormat="1" ht="16.5" customHeight="1" x14ac:dyDescent="0.45">
      <c r="A14" s="125" t="s">
        <v>169</v>
      </c>
      <c r="B14" s="87">
        <v>18</v>
      </c>
      <c r="C14" s="87">
        <v>927</v>
      </c>
      <c r="D14" s="87">
        <v>101</v>
      </c>
      <c r="E14" s="87">
        <v>998</v>
      </c>
      <c r="F14" s="87">
        <v>2043</v>
      </c>
    </row>
    <row r="15" spans="1:6" ht="16.5" customHeight="1" x14ac:dyDescent="0.45">
      <c r="A15" s="125" t="s">
        <v>40</v>
      </c>
      <c r="B15" s="87">
        <v>32</v>
      </c>
      <c r="C15" s="87">
        <v>309</v>
      </c>
      <c r="D15" s="87">
        <v>0</v>
      </c>
      <c r="E15" s="87">
        <v>98</v>
      </c>
      <c r="F15" s="87">
        <v>439</v>
      </c>
    </row>
    <row r="16" spans="1:6" ht="16.5" customHeight="1" x14ac:dyDescent="0.45">
      <c r="A16" s="125" t="s">
        <v>297</v>
      </c>
      <c r="B16" s="87">
        <v>10</v>
      </c>
      <c r="C16" s="87">
        <v>196</v>
      </c>
      <c r="D16" s="87">
        <v>69</v>
      </c>
      <c r="E16" s="87">
        <v>406</v>
      </c>
      <c r="F16" s="87">
        <v>680</v>
      </c>
    </row>
    <row r="17" spans="1:11" ht="16.5" customHeight="1" x14ac:dyDescent="0.45">
      <c r="A17" s="125" t="s">
        <v>3</v>
      </c>
      <c r="B17" s="87">
        <v>2</v>
      </c>
      <c r="C17" s="87">
        <v>112</v>
      </c>
      <c r="D17" s="87">
        <v>79</v>
      </c>
      <c r="E17" s="87">
        <v>591</v>
      </c>
      <c r="F17" s="87">
        <v>784</v>
      </c>
    </row>
    <row r="18" spans="1:11" ht="30" customHeight="1" x14ac:dyDescent="0.45">
      <c r="A18" s="85" t="s">
        <v>193</v>
      </c>
      <c r="B18" s="88">
        <v>294</v>
      </c>
      <c r="C18" s="88">
        <v>11617</v>
      </c>
      <c r="D18" s="88">
        <v>3537</v>
      </c>
      <c r="E18" s="88">
        <v>11398</v>
      </c>
      <c r="F18" s="88">
        <v>26846</v>
      </c>
      <c r="G18" s="223"/>
      <c r="H18" s="223"/>
      <c r="I18" s="223"/>
      <c r="J18" s="223"/>
      <c r="K18" s="223"/>
    </row>
    <row r="19" spans="1:11" ht="16.5" customHeight="1" x14ac:dyDescent="0.45">
      <c r="A19" s="85"/>
      <c r="B19" s="88"/>
      <c r="C19" s="88"/>
      <c r="D19" s="88"/>
      <c r="E19" s="88"/>
      <c r="F19" s="88"/>
    </row>
    <row r="20" spans="1:11" ht="30" customHeight="1" x14ac:dyDescent="0.35">
      <c r="A20" s="126"/>
      <c r="B20" s="753" t="s">
        <v>38</v>
      </c>
      <c r="C20" s="753"/>
      <c r="D20" s="753"/>
      <c r="E20" s="753"/>
      <c r="F20" s="753"/>
    </row>
    <row r="21" spans="1:11" ht="30" customHeight="1" x14ac:dyDescent="0.45">
      <c r="A21" s="123" t="s">
        <v>185</v>
      </c>
      <c r="B21" s="88">
        <v>55190</v>
      </c>
      <c r="C21" s="88">
        <v>511264</v>
      </c>
      <c r="D21" s="88">
        <v>575103</v>
      </c>
      <c r="E21" s="88">
        <v>582096</v>
      </c>
      <c r="F21" s="88">
        <v>1723654</v>
      </c>
      <c r="G21" s="223"/>
    </row>
    <row r="22" spans="1:11" ht="16.5" customHeight="1" x14ac:dyDescent="0.45">
      <c r="A22" s="85" t="s">
        <v>186</v>
      </c>
      <c r="B22" s="88">
        <v>52463</v>
      </c>
      <c r="C22" s="88">
        <v>592502</v>
      </c>
      <c r="D22" s="88">
        <v>612311</v>
      </c>
      <c r="E22" s="88">
        <v>616780</v>
      </c>
      <c r="F22" s="88">
        <v>1874055</v>
      </c>
    </row>
    <row r="23" spans="1:11" ht="30" customHeight="1" x14ac:dyDescent="0.45">
      <c r="A23" s="85" t="s">
        <v>355</v>
      </c>
      <c r="B23" s="88"/>
      <c r="C23" s="88"/>
      <c r="D23" s="88"/>
      <c r="E23" s="88"/>
      <c r="F23" s="88"/>
    </row>
    <row r="24" spans="1:11" ht="16.5" customHeight="1" x14ac:dyDescent="0.45">
      <c r="A24" s="50" t="s">
        <v>349</v>
      </c>
      <c r="B24" s="87">
        <v>651</v>
      </c>
      <c r="C24" s="87">
        <v>36780</v>
      </c>
      <c r="D24" s="87">
        <v>9897</v>
      </c>
      <c r="E24" s="87">
        <v>53032</v>
      </c>
      <c r="F24" s="87">
        <v>100360</v>
      </c>
      <c r="G24" s="223"/>
      <c r="H24" s="223"/>
    </row>
    <row r="25" spans="1:11" ht="16.5" customHeight="1" x14ac:dyDescent="0.45">
      <c r="A25" s="50" t="s">
        <v>170</v>
      </c>
      <c r="B25" s="87">
        <v>10557</v>
      </c>
      <c r="C25" s="87">
        <v>25283</v>
      </c>
      <c r="D25" s="87">
        <v>14347</v>
      </c>
      <c r="E25" s="87">
        <v>55986</v>
      </c>
      <c r="F25" s="87">
        <v>106172</v>
      </c>
    </row>
    <row r="26" spans="1:11" ht="16.5" customHeight="1" x14ac:dyDescent="0.45">
      <c r="A26" s="222" t="s">
        <v>296</v>
      </c>
      <c r="B26" s="87">
        <v>73</v>
      </c>
      <c r="C26" s="87">
        <v>1200</v>
      </c>
      <c r="D26" s="87">
        <v>2004</v>
      </c>
      <c r="E26" s="87">
        <v>9088</v>
      </c>
      <c r="F26" s="87">
        <v>12365</v>
      </c>
    </row>
    <row r="27" spans="1:11" ht="16.5" customHeight="1" x14ac:dyDescent="0.45">
      <c r="A27" s="222" t="s">
        <v>169</v>
      </c>
      <c r="B27" s="87">
        <v>1235</v>
      </c>
      <c r="C27" s="87">
        <v>13035</v>
      </c>
      <c r="D27" s="87">
        <v>5607</v>
      </c>
      <c r="E27" s="87">
        <v>28802</v>
      </c>
      <c r="F27" s="87">
        <v>48679</v>
      </c>
    </row>
    <row r="28" spans="1:11" ht="16.5" customHeight="1" x14ac:dyDescent="0.45">
      <c r="A28" s="222" t="s">
        <v>40</v>
      </c>
      <c r="B28" s="87">
        <v>6261</v>
      </c>
      <c r="C28" s="87">
        <v>4477</v>
      </c>
      <c r="D28" s="87">
        <v>0</v>
      </c>
      <c r="E28" s="87">
        <v>3959</v>
      </c>
      <c r="F28" s="87">
        <v>14697</v>
      </c>
    </row>
    <row r="29" spans="1:11" ht="16.5" customHeight="1" x14ac:dyDescent="0.45">
      <c r="A29" s="222" t="s">
        <v>297</v>
      </c>
      <c r="B29" s="87">
        <v>2817</v>
      </c>
      <c r="C29" s="87">
        <v>5577</v>
      </c>
      <c r="D29" s="87">
        <v>5323</v>
      </c>
      <c r="E29" s="87">
        <v>6788</v>
      </c>
      <c r="F29" s="87">
        <v>20506</v>
      </c>
    </row>
    <row r="30" spans="1:11" ht="16.5" customHeight="1" x14ac:dyDescent="0.45">
      <c r="A30" s="222" t="s">
        <v>3</v>
      </c>
      <c r="B30" s="87">
        <v>170</v>
      </c>
      <c r="C30" s="87">
        <v>994</v>
      </c>
      <c r="D30" s="87">
        <v>1412</v>
      </c>
      <c r="E30" s="87">
        <v>7348</v>
      </c>
      <c r="F30" s="87">
        <v>9925</v>
      </c>
    </row>
    <row r="31" spans="1:11" ht="6.75" customHeight="1" x14ac:dyDescent="0.45">
      <c r="A31" s="95"/>
      <c r="B31" s="95"/>
      <c r="C31" s="95"/>
      <c r="D31" s="95"/>
      <c r="E31" s="95"/>
      <c r="F31" s="95"/>
    </row>
  </sheetData>
  <mergeCells count="5">
    <mergeCell ref="A2:F2"/>
    <mergeCell ref="A3:F3"/>
    <mergeCell ref="A4:F4"/>
    <mergeCell ref="B6:F6"/>
    <mergeCell ref="B20:F20"/>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fitToPage="1"/>
  </sheetPr>
  <dimension ref="A1:U33"/>
  <sheetViews>
    <sheetView showGridLines="0" workbookViewId="0"/>
  </sheetViews>
  <sheetFormatPr defaultColWidth="18.73046875" defaultRowHeight="12.95" customHeight="1" x14ac:dyDescent="0.35"/>
  <cols>
    <col min="1" max="1" width="50.73046875" style="8" customWidth="1"/>
    <col min="2" max="2" width="15.73046875" style="8" customWidth="1"/>
    <col min="3" max="4" width="15.73046875" style="40" customWidth="1"/>
    <col min="5" max="6" width="15.73046875" style="8" customWidth="1"/>
    <col min="7" max="8" width="15.73046875" style="40" customWidth="1"/>
    <col min="9" max="10" width="15.73046875" style="8" customWidth="1"/>
    <col min="11" max="12" width="15.73046875" style="40" customWidth="1"/>
    <col min="13" max="14" width="15.73046875" style="8" customWidth="1"/>
    <col min="15" max="16" width="15.73046875" style="40" customWidth="1"/>
    <col min="17" max="18" width="15.73046875" style="8" customWidth="1"/>
    <col min="19" max="20" width="15.73046875" style="40" customWidth="1"/>
    <col min="21" max="21" width="15.73046875" style="8" customWidth="1"/>
    <col min="22" max="16384" width="18.73046875" style="9"/>
  </cols>
  <sheetData>
    <row r="1" spans="1:21" ht="15.75" customHeight="1" x14ac:dyDescent="0.35">
      <c r="A1" s="258"/>
    </row>
    <row r="2" spans="1:21" ht="19.5" customHeight="1" x14ac:dyDescent="0.35">
      <c r="A2" s="715" t="s">
        <v>516</v>
      </c>
      <c r="B2" s="715"/>
      <c r="C2" s="715"/>
      <c r="D2" s="715"/>
      <c r="E2" s="715"/>
      <c r="F2" s="715"/>
      <c r="G2" s="715"/>
      <c r="H2" s="715"/>
      <c r="I2" s="715"/>
      <c r="J2" s="715"/>
      <c r="K2" s="715"/>
      <c r="L2" s="715"/>
      <c r="M2" s="715"/>
      <c r="N2" s="715"/>
      <c r="O2" s="715"/>
      <c r="P2" s="715"/>
      <c r="Q2" s="715"/>
      <c r="R2" s="715"/>
      <c r="S2" s="715"/>
      <c r="T2" s="715"/>
      <c r="U2" s="715"/>
    </row>
    <row r="3" spans="1:21" s="91" customFormat="1" ht="18.75" customHeight="1" x14ac:dyDescent="0.45">
      <c r="A3" s="725" t="s">
        <v>33</v>
      </c>
      <c r="B3" s="725"/>
      <c r="C3" s="725"/>
      <c r="D3" s="725"/>
      <c r="E3" s="725"/>
      <c r="F3" s="725"/>
      <c r="G3" s="725"/>
      <c r="H3" s="725"/>
      <c r="I3" s="725"/>
      <c r="J3" s="725"/>
      <c r="K3" s="725"/>
      <c r="L3" s="725"/>
      <c r="M3" s="725"/>
      <c r="N3" s="725"/>
      <c r="O3" s="725"/>
      <c r="P3" s="725"/>
      <c r="Q3" s="725"/>
      <c r="R3" s="725"/>
      <c r="S3" s="725"/>
      <c r="T3" s="725"/>
      <c r="U3" s="725"/>
    </row>
    <row r="4" spans="1:21" s="91" customFormat="1" ht="30" customHeight="1" x14ac:dyDescent="0.45">
      <c r="A4" s="335"/>
      <c r="B4" s="739" t="s">
        <v>34</v>
      </c>
      <c r="C4" s="738"/>
      <c r="D4" s="738"/>
      <c r="E4" s="755"/>
      <c r="F4" s="739" t="s">
        <v>15</v>
      </c>
      <c r="G4" s="738"/>
      <c r="H4" s="738"/>
      <c r="I4" s="755"/>
      <c r="J4" s="739" t="s">
        <v>16</v>
      </c>
      <c r="K4" s="738"/>
      <c r="L4" s="738"/>
      <c r="M4" s="755"/>
      <c r="N4" s="739" t="s">
        <v>17</v>
      </c>
      <c r="O4" s="738"/>
      <c r="P4" s="738"/>
      <c r="Q4" s="755"/>
      <c r="R4" s="739" t="s">
        <v>18</v>
      </c>
      <c r="S4" s="738"/>
      <c r="T4" s="738"/>
      <c r="U4" s="755"/>
    </row>
    <row r="5" spans="1:21" s="259" customFormat="1" ht="36" customHeight="1" x14ac:dyDescent="0.35">
      <c r="A5" s="55"/>
      <c r="B5" s="479" t="s">
        <v>359</v>
      </c>
      <c r="C5" s="555" t="s">
        <v>577</v>
      </c>
      <c r="D5" s="567" t="s">
        <v>688</v>
      </c>
      <c r="E5" s="567" t="s">
        <v>689</v>
      </c>
      <c r="F5" s="567" t="s">
        <v>359</v>
      </c>
      <c r="G5" s="567" t="s">
        <v>577</v>
      </c>
      <c r="H5" s="567" t="s">
        <v>688</v>
      </c>
      <c r="I5" s="567" t="s">
        <v>689</v>
      </c>
      <c r="J5" s="567" t="s">
        <v>359</v>
      </c>
      <c r="K5" s="567" t="s">
        <v>577</v>
      </c>
      <c r="L5" s="567" t="s">
        <v>688</v>
      </c>
      <c r="M5" s="567" t="s">
        <v>689</v>
      </c>
      <c r="N5" s="567" t="s">
        <v>359</v>
      </c>
      <c r="O5" s="567" t="s">
        <v>577</v>
      </c>
      <c r="P5" s="567" t="s">
        <v>688</v>
      </c>
      <c r="Q5" s="567" t="s">
        <v>689</v>
      </c>
      <c r="R5" s="567" t="s">
        <v>359</v>
      </c>
      <c r="S5" s="567" t="s">
        <v>577</v>
      </c>
      <c r="T5" s="567" t="s">
        <v>688</v>
      </c>
      <c r="U5" s="567" t="s">
        <v>689</v>
      </c>
    </row>
    <row r="6" spans="1:21" s="259" customFormat="1" ht="30" customHeight="1" x14ac:dyDescent="0.35">
      <c r="A6" s="122"/>
      <c r="B6" s="750" t="s">
        <v>165</v>
      </c>
      <c r="C6" s="750"/>
      <c r="D6" s="750"/>
      <c r="E6" s="750"/>
      <c r="F6" s="750"/>
      <c r="G6" s="750"/>
      <c r="H6" s="750"/>
      <c r="I6" s="750"/>
      <c r="J6" s="750"/>
      <c r="K6" s="750"/>
      <c r="L6" s="750"/>
      <c r="M6" s="750"/>
      <c r="N6" s="750"/>
      <c r="O6" s="750"/>
      <c r="P6" s="750"/>
      <c r="Q6" s="750"/>
      <c r="R6" s="750"/>
      <c r="S6" s="750"/>
      <c r="T6" s="750"/>
      <c r="U6" s="750"/>
    </row>
    <row r="7" spans="1:21" s="91" customFormat="1" ht="30" customHeight="1" x14ac:dyDescent="0.45">
      <c r="A7" s="123" t="s">
        <v>166</v>
      </c>
      <c r="B7" s="88">
        <v>365</v>
      </c>
      <c r="C7" s="88">
        <v>346</v>
      </c>
      <c r="D7" s="88">
        <v>340</v>
      </c>
      <c r="E7" s="88">
        <v>328</v>
      </c>
      <c r="F7" s="88">
        <v>11411</v>
      </c>
      <c r="G7" s="88">
        <v>11303</v>
      </c>
      <c r="H7" s="88">
        <v>11118</v>
      </c>
      <c r="I7" s="88">
        <v>11272</v>
      </c>
      <c r="J7" s="88">
        <v>3601</v>
      </c>
      <c r="K7" s="88">
        <v>3524</v>
      </c>
      <c r="L7" s="88">
        <v>3537</v>
      </c>
      <c r="M7" s="88">
        <v>3525</v>
      </c>
      <c r="N7" s="88">
        <v>14195</v>
      </c>
      <c r="O7" s="88">
        <v>13752</v>
      </c>
      <c r="P7" s="88">
        <v>12978</v>
      </c>
      <c r="Q7" s="88">
        <v>12306</v>
      </c>
      <c r="R7" s="88">
        <v>29572</v>
      </c>
      <c r="S7" s="88">
        <v>28925</v>
      </c>
      <c r="T7" s="88">
        <v>27972</v>
      </c>
      <c r="U7" s="88">
        <v>27432</v>
      </c>
    </row>
    <row r="8" spans="1:21" s="91" customFormat="1" ht="30" customHeight="1" x14ac:dyDescent="0.45">
      <c r="A8" s="85" t="s">
        <v>167</v>
      </c>
      <c r="B8" s="88">
        <v>37</v>
      </c>
      <c r="C8" s="88">
        <v>42</v>
      </c>
      <c r="D8" s="88">
        <v>33</v>
      </c>
      <c r="E8" s="88">
        <v>27</v>
      </c>
      <c r="F8" s="88">
        <v>1476</v>
      </c>
      <c r="G8" s="88">
        <v>1607</v>
      </c>
      <c r="H8" s="88">
        <v>1577</v>
      </c>
      <c r="I8" s="88">
        <v>1904</v>
      </c>
      <c r="J8" s="88">
        <v>228</v>
      </c>
      <c r="K8" s="88">
        <v>311</v>
      </c>
      <c r="L8" s="88">
        <v>259</v>
      </c>
      <c r="M8" s="88">
        <v>269</v>
      </c>
      <c r="N8" s="88">
        <v>1430</v>
      </c>
      <c r="O8" s="88">
        <v>1364</v>
      </c>
      <c r="P8" s="88">
        <v>2650</v>
      </c>
      <c r="Q8" s="88">
        <v>1235</v>
      </c>
      <c r="R8" s="88">
        <v>3172</v>
      </c>
      <c r="S8" s="88">
        <v>3324</v>
      </c>
      <c r="T8" s="88">
        <v>4518</v>
      </c>
      <c r="U8" s="88">
        <v>3434</v>
      </c>
    </row>
    <row r="9" spans="1:21" s="91" customFormat="1" ht="16.5" customHeight="1" x14ac:dyDescent="0.45">
      <c r="A9" s="124" t="s">
        <v>98</v>
      </c>
      <c r="B9" s="88"/>
      <c r="C9" s="88"/>
      <c r="D9" s="88"/>
      <c r="E9" s="88"/>
      <c r="F9" s="88"/>
      <c r="G9" s="88"/>
      <c r="H9" s="88"/>
      <c r="I9" s="88"/>
      <c r="J9" s="88"/>
      <c r="K9" s="88"/>
      <c r="L9" s="88"/>
      <c r="M9" s="88"/>
      <c r="N9" s="88"/>
      <c r="O9" s="88"/>
      <c r="P9" s="88"/>
      <c r="Q9" s="88"/>
      <c r="R9" s="88"/>
      <c r="S9" s="88"/>
      <c r="T9" s="88"/>
      <c r="U9" s="88"/>
    </row>
    <row r="10" spans="1:21" s="91" customFormat="1" ht="16.5" customHeight="1" x14ac:dyDescent="0.45">
      <c r="A10" s="50" t="s">
        <v>168</v>
      </c>
      <c r="B10" s="87">
        <v>1</v>
      </c>
      <c r="C10" s="87">
        <v>1</v>
      </c>
      <c r="D10" s="87">
        <v>1</v>
      </c>
      <c r="E10" s="87">
        <v>1</v>
      </c>
      <c r="F10" s="87">
        <v>75</v>
      </c>
      <c r="G10" s="87">
        <v>66</v>
      </c>
      <c r="H10" s="87">
        <v>94</v>
      </c>
      <c r="I10" s="87">
        <v>147</v>
      </c>
      <c r="J10" s="87">
        <v>16</v>
      </c>
      <c r="K10" s="87">
        <v>18</v>
      </c>
      <c r="L10" s="87">
        <v>20</v>
      </c>
      <c r="M10" s="87">
        <v>17</v>
      </c>
      <c r="N10" s="87">
        <v>347</v>
      </c>
      <c r="O10" s="87">
        <v>293</v>
      </c>
      <c r="P10" s="87">
        <v>439</v>
      </c>
      <c r="Q10" s="87">
        <v>380</v>
      </c>
      <c r="R10" s="87">
        <v>439</v>
      </c>
      <c r="S10" s="87">
        <v>378</v>
      </c>
      <c r="T10" s="87">
        <v>554</v>
      </c>
      <c r="U10" s="87">
        <v>545</v>
      </c>
    </row>
    <row r="11" spans="1:21" s="91" customFormat="1" ht="16.5" customHeight="1" x14ac:dyDescent="0.45">
      <c r="A11" s="50" t="s">
        <v>40</v>
      </c>
      <c r="B11" s="87">
        <v>0</v>
      </c>
      <c r="C11" s="87">
        <v>2</v>
      </c>
      <c r="D11" s="87">
        <v>0</v>
      </c>
      <c r="E11" s="87">
        <v>0</v>
      </c>
      <c r="F11" s="87">
        <v>4</v>
      </c>
      <c r="G11" s="87">
        <v>18</v>
      </c>
      <c r="H11" s="87">
        <v>61</v>
      </c>
      <c r="I11" s="87">
        <v>290</v>
      </c>
      <c r="J11" s="87">
        <v>0</v>
      </c>
      <c r="K11" s="87">
        <v>82</v>
      </c>
      <c r="L11" s="87">
        <v>0</v>
      </c>
      <c r="M11" s="87">
        <v>21</v>
      </c>
      <c r="N11" s="87">
        <v>19</v>
      </c>
      <c r="O11" s="87">
        <v>84</v>
      </c>
      <c r="P11" s="87">
        <v>1344</v>
      </c>
      <c r="Q11" s="87">
        <v>81</v>
      </c>
      <c r="R11" s="87">
        <v>23</v>
      </c>
      <c r="S11" s="87">
        <v>186</v>
      </c>
      <c r="T11" s="87">
        <v>1405</v>
      </c>
      <c r="U11" s="87">
        <v>392</v>
      </c>
    </row>
    <row r="12" spans="1:21" s="91" customFormat="1" ht="45" customHeight="1" x14ac:dyDescent="0.45">
      <c r="A12" s="85" t="s">
        <v>580</v>
      </c>
      <c r="B12" s="88">
        <v>57</v>
      </c>
      <c r="C12" s="88">
        <v>47</v>
      </c>
      <c r="D12" s="88">
        <v>44</v>
      </c>
      <c r="E12" s="88">
        <v>61</v>
      </c>
      <c r="F12" s="88">
        <v>1585</v>
      </c>
      <c r="G12" s="88">
        <v>1792</v>
      </c>
      <c r="H12" s="88">
        <v>1423</v>
      </c>
      <c r="I12" s="88">
        <v>1559</v>
      </c>
      <c r="J12" s="88">
        <v>305</v>
      </c>
      <c r="K12" s="88">
        <v>303</v>
      </c>
      <c r="L12" s="88">
        <v>225</v>
      </c>
      <c r="M12" s="88">
        <v>257</v>
      </c>
      <c r="N12" s="88">
        <v>1874</v>
      </c>
      <c r="O12" s="88">
        <v>2138</v>
      </c>
      <c r="P12" s="88">
        <v>3317</v>
      </c>
      <c r="Q12" s="88">
        <v>2143</v>
      </c>
      <c r="R12" s="88">
        <v>3820</v>
      </c>
      <c r="S12" s="88">
        <v>4279</v>
      </c>
      <c r="T12" s="88">
        <v>5008</v>
      </c>
      <c r="U12" s="88">
        <v>4020</v>
      </c>
    </row>
    <row r="13" spans="1:21" s="91" customFormat="1" ht="16.5" customHeight="1" x14ac:dyDescent="0.45">
      <c r="A13" s="125" t="s">
        <v>296</v>
      </c>
      <c r="B13" s="87">
        <v>1</v>
      </c>
      <c r="C13" s="87">
        <v>1</v>
      </c>
      <c r="D13" s="87">
        <v>1</v>
      </c>
      <c r="E13" s="87">
        <v>1</v>
      </c>
      <c r="F13" s="87">
        <v>305</v>
      </c>
      <c r="G13" s="87">
        <v>126</v>
      </c>
      <c r="H13" s="87">
        <v>115</v>
      </c>
      <c r="I13" s="87">
        <v>16</v>
      </c>
      <c r="J13" s="87">
        <v>15</v>
      </c>
      <c r="K13" s="87">
        <v>8</v>
      </c>
      <c r="L13" s="87">
        <v>9</v>
      </c>
      <c r="M13" s="87">
        <v>10</v>
      </c>
      <c r="N13" s="87">
        <v>143</v>
      </c>
      <c r="O13" s="87">
        <v>85</v>
      </c>
      <c r="P13" s="87">
        <v>98</v>
      </c>
      <c r="Q13" s="87">
        <v>49</v>
      </c>
      <c r="R13" s="87">
        <v>464</v>
      </c>
      <c r="S13" s="87">
        <v>219</v>
      </c>
      <c r="T13" s="87">
        <v>223</v>
      </c>
      <c r="U13" s="87">
        <v>76</v>
      </c>
    </row>
    <row r="14" spans="1:21" s="91" customFormat="1" ht="16.5" customHeight="1" x14ac:dyDescent="0.45">
      <c r="A14" s="125" t="s">
        <v>169</v>
      </c>
      <c r="B14" s="87">
        <v>22</v>
      </c>
      <c r="C14" s="87">
        <v>27</v>
      </c>
      <c r="D14" s="87">
        <v>20</v>
      </c>
      <c r="E14" s="87">
        <v>18</v>
      </c>
      <c r="F14" s="87">
        <v>737</v>
      </c>
      <c r="G14" s="87">
        <v>725</v>
      </c>
      <c r="H14" s="87">
        <v>840</v>
      </c>
      <c r="I14" s="87">
        <v>927</v>
      </c>
      <c r="J14" s="87">
        <v>98</v>
      </c>
      <c r="K14" s="87">
        <v>74</v>
      </c>
      <c r="L14" s="87">
        <v>97</v>
      </c>
      <c r="M14" s="87">
        <v>101</v>
      </c>
      <c r="N14" s="87">
        <v>928</v>
      </c>
      <c r="O14" s="87">
        <v>798</v>
      </c>
      <c r="P14" s="87">
        <v>1018</v>
      </c>
      <c r="Q14" s="87">
        <v>998</v>
      </c>
      <c r="R14" s="87">
        <v>1784</v>
      </c>
      <c r="S14" s="87">
        <v>1623</v>
      </c>
      <c r="T14" s="87">
        <v>1975</v>
      </c>
      <c r="U14" s="87">
        <v>2043</v>
      </c>
    </row>
    <row r="15" spans="1:21" s="91" customFormat="1" ht="16.5" customHeight="1" x14ac:dyDescent="0.45">
      <c r="A15" s="125" t="s">
        <v>40</v>
      </c>
      <c r="B15" s="87">
        <v>15</v>
      </c>
      <c r="C15" s="87">
        <v>2</v>
      </c>
      <c r="D15" s="87">
        <v>5</v>
      </c>
      <c r="E15" s="87">
        <v>32</v>
      </c>
      <c r="F15" s="87">
        <v>42</v>
      </c>
      <c r="G15" s="87">
        <v>21</v>
      </c>
      <c r="H15" s="87">
        <v>17</v>
      </c>
      <c r="I15" s="87">
        <v>309</v>
      </c>
      <c r="J15" s="87">
        <v>1</v>
      </c>
      <c r="K15" s="87">
        <v>87</v>
      </c>
      <c r="L15" s="87">
        <v>3</v>
      </c>
      <c r="M15" s="87"/>
      <c r="N15" s="87">
        <v>17</v>
      </c>
      <c r="O15" s="87">
        <v>87</v>
      </c>
      <c r="P15" s="87">
        <v>1309</v>
      </c>
      <c r="Q15" s="87">
        <v>98</v>
      </c>
      <c r="R15" s="87">
        <v>75</v>
      </c>
      <c r="S15" s="87">
        <v>197</v>
      </c>
      <c r="T15" s="87">
        <v>1334</v>
      </c>
      <c r="U15" s="87">
        <v>439</v>
      </c>
    </row>
    <row r="16" spans="1:21" s="91" customFormat="1" ht="16.5" customHeight="1" x14ac:dyDescent="0.45">
      <c r="A16" s="125" t="s">
        <v>297</v>
      </c>
      <c r="B16" s="87">
        <v>11</v>
      </c>
      <c r="C16" s="87">
        <v>11</v>
      </c>
      <c r="D16" s="87">
        <v>12</v>
      </c>
      <c r="E16" s="87">
        <v>10</v>
      </c>
      <c r="F16" s="87">
        <v>220</v>
      </c>
      <c r="G16" s="87">
        <v>253</v>
      </c>
      <c r="H16" s="87">
        <v>284</v>
      </c>
      <c r="I16" s="87">
        <v>196</v>
      </c>
      <c r="J16" s="87">
        <v>114</v>
      </c>
      <c r="K16" s="87">
        <v>90</v>
      </c>
      <c r="L16" s="87">
        <v>76</v>
      </c>
      <c r="M16" s="87">
        <v>69</v>
      </c>
      <c r="N16" s="87">
        <v>324</v>
      </c>
      <c r="O16" s="87">
        <v>531</v>
      </c>
      <c r="P16" s="87">
        <v>599</v>
      </c>
      <c r="Q16" s="87">
        <v>406</v>
      </c>
      <c r="R16" s="87">
        <v>669</v>
      </c>
      <c r="S16" s="87">
        <v>885</v>
      </c>
      <c r="T16" s="87">
        <v>972</v>
      </c>
      <c r="U16" s="87">
        <v>680</v>
      </c>
    </row>
    <row r="17" spans="1:21" s="91" customFormat="1" ht="16.5" customHeight="1" x14ac:dyDescent="0.45">
      <c r="A17" s="125" t="s">
        <v>3</v>
      </c>
      <c r="B17" s="87">
        <v>8</v>
      </c>
      <c r="C17" s="87">
        <v>6</v>
      </c>
      <c r="D17" s="87">
        <v>5</v>
      </c>
      <c r="E17" s="87">
        <v>2</v>
      </c>
      <c r="F17" s="87">
        <v>280</v>
      </c>
      <c r="G17" s="87">
        <v>667</v>
      </c>
      <c r="H17" s="87">
        <v>168</v>
      </c>
      <c r="I17" s="87">
        <v>112</v>
      </c>
      <c r="J17" s="87">
        <v>77</v>
      </c>
      <c r="K17" s="87">
        <v>41</v>
      </c>
      <c r="L17" s="87">
        <v>40</v>
      </c>
      <c r="M17" s="87">
        <v>79</v>
      </c>
      <c r="N17" s="87">
        <v>463</v>
      </c>
      <c r="O17" s="87">
        <v>637</v>
      </c>
      <c r="P17" s="87">
        <v>292</v>
      </c>
      <c r="Q17" s="87">
        <v>591</v>
      </c>
      <c r="R17" s="87">
        <v>828</v>
      </c>
      <c r="S17" s="87">
        <v>1352</v>
      </c>
      <c r="T17" s="87">
        <v>505</v>
      </c>
      <c r="U17" s="87">
        <v>784</v>
      </c>
    </row>
    <row r="18" spans="1:21" s="91" customFormat="1" ht="30" customHeight="1" x14ac:dyDescent="0.45">
      <c r="A18" s="85" t="s">
        <v>193</v>
      </c>
      <c r="B18" s="87">
        <v>346</v>
      </c>
      <c r="C18" s="87">
        <v>341</v>
      </c>
      <c r="D18" s="87">
        <v>329</v>
      </c>
      <c r="E18" s="88">
        <v>294</v>
      </c>
      <c r="F18" s="88">
        <v>11303</v>
      </c>
      <c r="G18" s="88">
        <v>11118</v>
      </c>
      <c r="H18" s="88">
        <v>11272</v>
      </c>
      <c r="I18" s="88">
        <v>11617</v>
      </c>
      <c r="J18" s="88">
        <v>3524</v>
      </c>
      <c r="K18" s="88">
        <v>3533</v>
      </c>
      <c r="L18" s="88">
        <v>3570</v>
      </c>
      <c r="M18" s="88">
        <v>3537</v>
      </c>
      <c r="N18" s="88">
        <v>13751</v>
      </c>
      <c r="O18" s="88">
        <v>12978</v>
      </c>
      <c r="P18" s="88">
        <v>12311</v>
      </c>
      <c r="Q18" s="88">
        <v>11398</v>
      </c>
      <c r="R18" s="88">
        <v>28924</v>
      </c>
      <c r="S18" s="88">
        <v>27969</v>
      </c>
      <c r="T18" s="88">
        <v>27482</v>
      </c>
      <c r="U18" s="88">
        <v>26846</v>
      </c>
    </row>
    <row r="19" spans="1:21" s="91" customFormat="1" ht="16.5" customHeight="1" x14ac:dyDescent="0.45">
      <c r="C19" s="273"/>
      <c r="D19" s="273"/>
      <c r="G19" s="273"/>
      <c r="H19" s="273"/>
      <c r="K19" s="273"/>
      <c r="L19" s="273"/>
      <c r="O19" s="273"/>
      <c r="P19" s="273"/>
      <c r="S19" s="273"/>
      <c r="T19" s="273"/>
    </row>
    <row r="20" spans="1:21" s="91" customFormat="1" ht="30" customHeight="1" x14ac:dyDescent="0.45">
      <c r="A20" s="126"/>
      <c r="B20" s="750" t="s">
        <v>38</v>
      </c>
      <c r="C20" s="750"/>
      <c r="D20" s="750"/>
      <c r="E20" s="750"/>
      <c r="F20" s="750"/>
      <c r="G20" s="750"/>
      <c r="H20" s="750"/>
      <c r="I20" s="750"/>
      <c r="J20" s="750"/>
      <c r="K20" s="750"/>
      <c r="L20" s="750"/>
      <c r="M20" s="750"/>
      <c r="N20" s="750"/>
      <c r="O20" s="750"/>
      <c r="P20" s="750"/>
      <c r="Q20" s="750"/>
      <c r="R20" s="750"/>
      <c r="S20" s="750"/>
      <c r="T20" s="750"/>
      <c r="U20" s="750"/>
    </row>
    <row r="21" spans="1:21" s="91" customFormat="1" ht="30" customHeight="1" x14ac:dyDescent="0.45">
      <c r="A21" s="123" t="s">
        <v>185</v>
      </c>
      <c r="B21" s="88">
        <v>48598</v>
      </c>
      <c r="C21" s="88">
        <v>50701</v>
      </c>
      <c r="D21" s="88">
        <v>51765</v>
      </c>
      <c r="E21" s="88">
        <v>55190</v>
      </c>
      <c r="F21" s="88">
        <v>354369</v>
      </c>
      <c r="G21" s="88">
        <v>404475</v>
      </c>
      <c r="H21" s="88">
        <v>436976</v>
      </c>
      <c r="I21" s="88">
        <v>511264</v>
      </c>
      <c r="J21" s="88">
        <v>466097</v>
      </c>
      <c r="K21" s="88">
        <v>505155</v>
      </c>
      <c r="L21" s="88">
        <v>529949</v>
      </c>
      <c r="M21" s="88">
        <v>575103</v>
      </c>
      <c r="N21" s="88">
        <v>483869</v>
      </c>
      <c r="O21" s="88">
        <v>531196</v>
      </c>
      <c r="P21" s="88">
        <v>540449</v>
      </c>
      <c r="Q21" s="88">
        <v>582096</v>
      </c>
      <c r="R21" s="88">
        <v>1352934</v>
      </c>
      <c r="S21" s="88">
        <v>1491526</v>
      </c>
      <c r="T21" s="88">
        <v>1559139</v>
      </c>
      <c r="U21" s="88">
        <v>1723654</v>
      </c>
    </row>
    <row r="22" spans="1:21" s="91" customFormat="1" ht="16.5" customHeight="1" x14ac:dyDescent="0.45">
      <c r="A22" s="85" t="s">
        <v>186</v>
      </c>
      <c r="B22" s="163">
        <v>50655</v>
      </c>
      <c r="C22" s="163">
        <v>52034</v>
      </c>
      <c r="D22" s="163">
        <v>55190</v>
      </c>
      <c r="E22" s="88">
        <v>52463</v>
      </c>
      <c r="F22" s="88">
        <v>404475</v>
      </c>
      <c r="G22" s="88">
        <v>436976</v>
      </c>
      <c r="H22" s="88">
        <v>511264</v>
      </c>
      <c r="I22" s="88">
        <v>592502</v>
      </c>
      <c r="J22" s="88">
        <v>505225</v>
      </c>
      <c r="K22" s="88">
        <v>530281</v>
      </c>
      <c r="L22" s="88">
        <v>578201</v>
      </c>
      <c r="M22" s="88">
        <v>612311</v>
      </c>
      <c r="N22" s="88">
        <v>531060</v>
      </c>
      <c r="O22" s="88">
        <v>540751</v>
      </c>
      <c r="P22" s="88">
        <v>582854</v>
      </c>
      <c r="Q22" s="88">
        <v>616780</v>
      </c>
      <c r="R22" s="88">
        <v>1491415</v>
      </c>
      <c r="S22" s="88">
        <v>1560042</v>
      </c>
      <c r="T22" s="88">
        <v>1727510</v>
      </c>
      <c r="U22" s="88">
        <v>1874055</v>
      </c>
    </row>
    <row r="23" spans="1:21" s="91" customFormat="1" ht="30" customHeight="1" x14ac:dyDescent="0.45">
      <c r="A23" s="85" t="s">
        <v>355</v>
      </c>
      <c r="B23" s="164"/>
      <c r="C23" s="164"/>
      <c r="D23" s="164"/>
      <c r="E23" s="88"/>
      <c r="F23" s="88"/>
      <c r="G23" s="88"/>
      <c r="H23" s="88"/>
      <c r="I23" s="88"/>
      <c r="J23" s="88"/>
      <c r="K23" s="88"/>
      <c r="L23" s="88"/>
      <c r="M23" s="88"/>
      <c r="N23" s="88"/>
      <c r="O23" s="88"/>
      <c r="P23" s="88"/>
      <c r="Q23" s="88"/>
      <c r="R23" s="88"/>
      <c r="S23" s="88"/>
      <c r="T23" s="88"/>
      <c r="U23" s="88"/>
    </row>
    <row r="24" spans="1:21" s="91" customFormat="1" ht="16.5" customHeight="1" x14ac:dyDescent="0.45">
      <c r="A24" s="50" t="s">
        <v>349</v>
      </c>
      <c r="B24" s="163">
        <v>3737</v>
      </c>
      <c r="C24" s="163">
        <v>3185</v>
      </c>
      <c r="D24" s="163">
        <v>1822</v>
      </c>
      <c r="E24" s="87">
        <v>651</v>
      </c>
      <c r="F24" s="87">
        <v>19369</v>
      </c>
      <c r="G24" s="87">
        <v>20267</v>
      </c>
      <c r="H24" s="87">
        <v>27287</v>
      </c>
      <c r="I24" s="87">
        <v>36780</v>
      </c>
      <c r="J24" s="87">
        <v>9103</v>
      </c>
      <c r="K24" s="87">
        <v>14799</v>
      </c>
      <c r="L24" s="87">
        <v>8573</v>
      </c>
      <c r="M24" s="87">
        <v>9897</v>
      </c>
      <c r="N24" s="87">
        <v>66899</v>
      </c>
      <c r="O24" s="87">
        <v>62267</v>
      </c>
      <c r="P24" s="87">
        <v>60337</v>
      </c>
      <c r="Q24" s="87">
        <v>53032</v>
      </c>
      <c r="R24" s="87">
        <v>99108</v>
      </c>
      <c r="S24" s="87">
        <v>100518</v>
      </c>
      <c r="T24" s="87">
        <v>98020</v>
      </c>
      <c r="U24" s="87">
        <v>100360</v>
      </c>
    </row>
    <row r="25" spans="1:21" s="91" customFormat="1" ht="16.5" customHeight="1" x14ac:dyDescent="0.45">
      <c r="A25" s="50" t="s">
        <v>170</v>
      </c>
      <c r="B25" s="164">
        <v>7039</v>
      </c>
      <c r="C25" s="164">
        <v>4054</v>
      </c>
      <c r="D25" s="164">
        <v>5831</v>
      </c>
      <c r="E25" s="87">
        <v>10557</v>
      </c>
      <c r="F25" s="87">
        <v>22392</v>
      </c>
      <c r="G25" s="87">
        <v>21646</v>
      </c>
      <c r="H25" s="87">
        <v>23435</v>
      </c>
      <c r="I25" s="87">
        <v>25283</v>
      </c>
      <c r="J25" s="87">
        <v>15497</v>
      </c>
      <c r="K25" s="87">
        <v>19271</v>
      </c>
      <c r="L25" s="87">
        <v>14752</v>
      </c>
      <c r="M25" s="87">
        <v>14347</v>
      </c>
      <c r="N25" s="87">
        <v>54685</v>
      </c>
      <c r="O25" s="87">
        <v>64305</v>
      </c>
      <c r="P25" s="87">
        <v>140840</v>
      </c>
      <c r="Q25" s="87">
        <v>55986</v>
      </c>
      <c r="R25" s="87">
        <v>99613</v>
      </c>
      <c r="S25" s="87">
        <v>109276</v>
      </c>
      <c r="T25" s="87">
        <v>184858</v>
      </c>
      <c r="U25" s="87">
        <v>106172</v>
      </c>
    </row>
    <row r="26" spans="1:21" s="91" customFormat="1" ht="16.5" customHeight="1" x14ac:dyDescent="0.45">
      <c r="A26" s="222" t="s">
        <v>296</v>
      </c>
      <c r="B26" s="164">
        <v>91</v>
      </c>
      <c r="C26" s="164">
        <v>75</v>
      </c>
      <c r="D26" s="164">
        <v>128</v>
      </c>
      <c r="E26" s="87">
        <v>73</v>
      </c>
      <c r="F26" s="87">
        <v>2026</v>
      </c>
      <c r="G26" s="87">
        <v>1041</v>
      </c>
      <c r="H26" s="87">
        <v>465</v>
      </c>
      <c r="I26" s="87">
        <v>1200</v>
      </c>
      <c r="J26" s="87">
        <v>911</v>
      </c>
      <c r="K26" s="87">
        <v>754</v>
      </c>
      <c r="L26" s="87">
        <v>2003</v>
      </c>
      <c r="M26" s="87">
        <v>2004</v>
      </c>
      <c r="N26" s="87">
        <v>14980</v>
      </c>
      <c r="O26" s="87">
        <v>10997</v>
      </c>
      <c r="P26" s="87">
        <v>12196</v>
      </c>
      <c r="Q26" s="87">
        <v>9088</v>
      </c>
      <c r="R26" s="87">
        <v>18007</v>
      </c>
      <c r="S26" s="87">
        <v>12867</v>
      </c>
      <c r="T26" s="87">
        <v>14792</v>
      </c>
      <c r="U26" s="87">
        <v>12365</v>
      </c>
    </row>
    <row r="27" spans="1:21" s="91" customFormat="1" ht="16.5" customHeight="1" x14ac:dyDescent="0.45">
      <c r="A27" s="222" t="s">
        <v>169</v>
      </c>
      <c r="B27" s="164">
        <v>1650</v>
      </c>
      <c r="C27" s="164">
        <v>1109</v>
      </c>
      <c r="D27" s="164">
        <v>1683</v>
      </c>
      <c r="E27" s="87">
        <v>1235</v>
      </c>
      <c r="F27" s="87">
        <v>12047</v>
      </c>
      <c r="G27" s="87">
        <v>11409</v>
      </c>
      <c r="H27" s="87">
        <v>13211</v>
      </c>
      <c r="I27" s="87">
        <v>13035</v>
      </c>
      <c r="J27" s="87">
        <v>5171</v>
      </c>
      <c r="K27" s="87">
        <v>4746</v>
      </c>
      <c r="L27" s="87">
        <v>5055</v>
      </c>
      <c r="M27" s="87">
        <v>5607</v>
      </c>
      <c r="N27" s="87">
        <v>24672</v>
      </c>
      <c r="O27" s="87">
        <v>25591</v>
      </c>
      <c r="P27" s="87">
        <v>27344</v>
      </c>
      <c r="Q27" s="87">
        <v>28802</v>
      </c>
      <c r="R27" s="87">
        <v>43540</v>
      </c>
      <c r="S27" s="87">
        <v>42855</v>
      </c>
      <c r="T27" s="87">
        <v>47294</v>
      </c>
      <c r="U27" s="87">
        <v>48679</v>
      </c>
    </row>
    <row r="28" spans="1:21" s="91" customFormat="1" ht="16.5" customHeight="1" x14ac:dyDescent="0.45">
      <c r="A28" s="222" t="s">
        <v>40</v>
      </c>
      <c r="B28" s="164">
        <v>1875</v>
      </c>
      <c r="C28" s="164">
        <v>439</v>
      </c>
      <c r="D28" s="164">
        <v>746</v>
      </c>
      <c r="E28" s="87">
        <v>6261</v>
      </c>
      <c r="F28" s="87">
        <v>206</v>
      </c>
      <c r="G28" s="87">
        <v>1092</v>
      </c>
      <c r="H28" s="87">
        <v>182</v>
      </c>
      <c r="I28" s="87">
        <v>4477</v>
      </c>
      <c r="J28" s="87">
        <v>132</v>
      </c>
      <c r="K28" s="87">
        <v>6344</v>
      </c>
      <c r="L28" s="87">
        <v>1214</v>
      </c>
      <c r="M28" s="87"/>
      <c r="N28" s="87">
        <v>367</v>
      </c>
      <c r="O28" s="87">
        <v>9022</v>
      </c>
      <c r="P28" s="87">
        <v>74029</v>
      </c>
      <c r="Q28" s="87">
        <v>3959</v>
      </c>
      <c r="R28" s="87">
        <v>2580</v>
      </c>
      <c r="S28" s="87">
        <v>16898</v>
      </c>
      <c r="T28" s="87">
        <v>76171</v>
      </c>
      <c r="U28" s="87">
        <v>14697</v>
      </c>
    </row>
    <row r="29" spans="1:21" s="91" customFormat="1" ht="16.5" customHeight="1" x14ac:dyDescent="0.45">
      <c r="A29" s="222" t="s">
        <v>297</v>
      </c>
      <c r="B29" s="164">
        <v>1947</v>
      </c>
      <c r="C29" s="164">
        <v>1326</v>
      </c>
      <c r="D29" s="164">
        <v>2225</v>
      </c>
      <c r="E29" s="87">
        <v>2817</v>
      </c>
      <c r="F29" s="87">
        <v>5559</v>
      </c>
      <c r="G29" s="87">
        <v>6011</v>
      </c>
      <c r="H29" s="87">
        <v>6230</v>
      </c>
      <c r="I29" s="87">
        <v>5577</v>
      </c>
      <c r="J29" s="87">
        <v>6776</v>
      </c>
      <c r="K29" s="87">
        <v>6259</v>
      </c>
      <c r="L29" s="87">
        <v>5099</v>
      </c>
      <c r="M29" s="87">
        <v>5323</v>
      </c>
      <c r="N29" s="87">
        <v>7039</v>
      </c>
      <c r="O29" s="87">
        <v>8058</v>
      </c>
      <c r="P29" s="87">
        <v>17590</v>
      </c>
      <c r="Q29" s="87">
        <v>6788</v>
      </c>
      <c r="R29" s="87">
        <v>21320</v>
      </c>
      <c r="S29" s="87">
        <v>21654</v>
      </c>
      <c r="T29" s="87">
        <v>31145</v>
      </c>
      <c r="U29" s="87">
        <v>20506</v>
      </c>
    </row>
    <row r="30" spans="1:21" s="91" customFormat="1" ht="16.5" customHeight="1" x14ac:dyDescent="0.45">
      <c r="A30" s="222" t="s">
        <v>3</v>
      </c>
      <c r="B30" s="164">
        <v>1477</v>
      </c>
      <c r="C30" s="164">
        <v>1105</v>
      </c>
      <c r="D30" s="164">
        <v>1049</v>
      </c>
      <c r="E30" s="163">
        <v>170</v>
      </c>
      <c r="F30" s="163">
        <v>2555</v>
      </c>
      <c r="G30" s="163">
        <v>2092</v>
      </c>
      <c r="H30" s="163">
        <v>3347</v>
      </c>
      <c r="I30" s="163">
        <v>994</v>
      </c>
      <c r="J30" s="163">
        <v>2507</v>
      </c>
      <c r="K30" s="163">
        <v>1168</v>
      </c>
      <c r="L30" s="163">
        <v>1380</v>
      </c>
      <c r="M30" s="163">
        <v>1412</v>
      </c>
      <c r="N30" s="163">
        <v>7627</v>
      </c>
      <c r="O30" s="163">
        <v>10637</v>
      </c>
      <c r="P30" s="163">
        <v>9680</v>
      </c>
      <c r="Q30" s="163">
        <v>7348</v>
      </c>
      <c r="R30" s="163">
        <v>14166</v>
      </c>
      <c r="S30" s="163">
        <v>15003</v>
      </c>
      <c r="T30" s="163">
        <v>15456</v>
      </c>
      <c r="U30" s="163">
        <v>9925</v>
      </c>
    </row>
    <row r="31" spans="1:21" s="91" customFormat="1" ht="6.75" customHeight="1" x14ac:dyDescent="0.45">
      <c r="A31" s="336"/>
      <c r="B31" s="95"/>
      <c r="C31" s="161"/>
      <c r="D31" s="161"/>
      <c r="E31" s="337"/>
      <c r="F31" s="337"/>
      <c r="G31" s="337"/>
      <c r="H31" s="337"/>
      <c r="I31" s="337"/>
      <c r="J31" s="337"/>
      <c r="K31" s="337"/>
      <c r="L31" s="337"/>
      <c r="M31" s="337"/>
      <c r="N31" s="337"/>
      <c r="O31" s="337"/>
      <c r="P31" s="337"/>
      <c r="Q31" s="337"/>
      <c r="R31" s="337"/>
      <c r="S31" s="337"/>
      <c r="T31" s="337"/>
      <c r="U31" s="337"/>
    </row>
    <row r="32" spans="1:21" s="40" customFormat="1" ht="9.75" customHeight="1" x14ac:dyDescent="0.45">
      <c r="A32" s="197"/>
      <c r="B32" s="52"/>
      <c r="C32" s="52"/>
      <c r="D32" s="52"/>
      <c r="E32" s="52"/>
      <c r="F32" s="52"/>
      <c r="G32" s="52"/>
      <c r="H32" s="52"/>
      <c r="I32" s="52"/>
    </row>
    <row r="33" spans="1:21" s="40" customFormat="1" ht="16.5" customHeight="1" x14ac:dyDescent="0.35">
      <c r="A33" s="718" t="s">
        <v>636</v>
      </c>
      <c r="B33" s="718"/>
      <c r="C33" s="718"/>
      <c r="D33" s="718"/>
      <c r="E33" s="718"/>
      <c r="F33" s="718"/>
      <c r="G33" s="718"/>
      <c r="H33" s="718"/>
      <c r="I33" s="718"/>
      <c r="J33" s="718"/>
      <c r="K33" s="718"/>
      <c r="L33" s="718"/>
      <c r="M33" s="718"/>
      <c r="N33" s="718"/>
      <c r="O33" s="718"/>
      <c r="P33" s="718"/>
      <c r="Q33" s="718"/>
      <c r="R33" s="718"/>
      <c r="S33" s="718"/>
      <c r="T33" s="718"/>
      <c r="U33" s="718"/>
    </row>
  </sheetData>
  <mergeCells count="10">
    <mergeCell ref="A33:U33"/>
    <mergeCell ref="B6:U6"/>
    <mergeCell ref="B20:U20"/>
    <mergeCell ref="A2:U2"/>
    <mergeCell ref="A3:U3"/>
    <mergeCell ref="B4:E4"/>
    <mergeCell ref="F4:I4"/>
    <mergeCell ref="J4:M4"/>
    <mergeCell ref="N4:Q4"/>
    <mergeCell ref="R4:U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N201"/>
  <sheetViews>
    <sheetView showGridLines="0" workbookViewId="0"/>
  </sheetViews>
  <sheetFormatPr defaultColWidth="0" defaultRowHeight="13.9" x14ac:dyDescent="0.45"/>
  <cols>
    <col min="1" max="1" width="74.59765625" style="218" customWidth="1"/>
    <col min="2" max="2" width="18.73046875" style="500" customWidth="1"/>
    <col min="3" max="3" width="1.59765625" style="29" hidden="1"/>
    <col min="4" max="4" width="7.73046875" style="30" hidden="1"/>
    <col min="5" max="256" width="9.1328125" style="218" hidden="1"/>
    <col min="257" max="257" width="86.73046875" style="218" hidden="1"/>
    <col min="258" max="258" width="21" style="218" hidden="1"/>
    <col min="259" max="259" width="1.59765625" style="218" hidden="1"/>
    <col min="260" max="260" width="7.73046875" style="218" hidden="1"/>
    <col min="261" max="512" width="9.1328125" style="218" hidden="1"/>
    <col min="513" max="513" width="86.73046875" style="218" hidden="1"/>
    <col min="514" max="514" width="21" style="218" hidden="1"/>
    <col min="515" max="515" width="1.59765625" style="218" hidden="1"/>
    <col min="516" max="516" width="7.73046875" style="218" hidden="1"/>
    <col min="517" max="768" width="9.1328125" style="218" hidden="1"/>
    <col min="769" max="769" width="86.73046875" style="218" hidden="1"/>
    <col min="770" max="770" width="21" style="218" hidden="1"/>
    <col min="771" max="771" width="1.59765625" style="218" hidden="1"/>
    <col min="772" max="772" width="7.73046875" style="218" hidden="1"/>
    <col min="773" max="1024" width="9.1328125" style="218" hidden="1"/>
    <col min="1025" max="1025" width="86.73046875" style="218" hidden="1"/>
    <col min="1026" max="1026" width="21" style="218" hidden="1"/>
    <col min="1027" max="1027" width="1.59765625" style="218" hidden="1"/>
    <col min="1028" max="1028" width="7.73046875" style="218" hidden="1"/>
    <col min="1029" max="1280" width="9.1328125" style="218" hidden="1"/>
    <col min="1281" max="1281" width="86.73046875" style="218" hidden="1"/>
    <col min="1282" max="1282" width="21" style="218" hidden="1"/>
    <col min="1283" max="1283" width="1.59765625" style="218" hidden="1"/>
    <col min="1284" max="1284" width="7.73046875" style="218" hidden="1"/>
    <col min="1285" max="1536" width="9.1328125" style="218" hidden="1"/>
    <col min="1537" max="1537" width="86.73046875" style="218" hidden="1"/>
    <col min="1538" max="1538" width="21" style="218" hidden="1"/>
    <col min="1539" max="1539" width="1.59765625" style="218" hidden="1"/>
    <col min="1540" max="1540" width="7.73046875" style="218" hidden="1"/>
    <col min="1541" max="1792" width="9.1328125" style="218" hidden="1"/>
    <col min="1793" max="1793" width="86.73046875" style="218" hidden="1"/>
    <col min="1794" max="1794" width="21" style="218" hidden="1"/>
    <col min="1795" max="1795" width="1.59765625" style="218" hidden="1"/>
    <col min="1796" max="1796" width="7.73046875" style="218" hidden="1"/>
    <col min="1797" max="2048" width="9.1328125" style="218" hidden="1"/>
    <col min="2049" max="2049" width="86.73046875" style="218" hidden="1"/>
    <col min="2050" max="2050" width="21" style="218" hidden="1"/>
    <col min="2051" max="2051" width="1.59765625" style="218" hidden="1"/>
    <col min="2052" max="2052" width="7.73046875" style="218" hidden="1"/>
    <col min="2053" max="2304" width="9.1328125" style="218" hidden="1"/>
    <col min="2305" max="2305" width="86.73046875" style="218" hidden="1"/>
    <col min="2306" max="2306" width="21" style="218" hidden="1"/>
    <col min="2307" max="2307" width="1.59765625" style="218" hidden="1"/>
    <col min="2308" max="2308" width="7.73046875" style="218" hidden="1"/>
    <col min="2309" max="2560" width="9.1328125" style="218" hidden="1"/>
    <col min="2561" max="2561" width="86.73046875" style="218" hidden="1"/>
    <col min="2562" max="2562" width="21" style="218" hidden="1"/>
    <col min="2563" max="2563" width="1.59765625" style="218" hidden="1"/>
    <col min="2564" max="2564" width="7.73046875" style="218" hidden="1"/>
    <col min="2565" max="2816" width="9.1328125" style="218" hidden="1"/>
    <col min="2817" max="2817" width="86.73046875" style="218" hidden="1"/>
    <col min="2818" max="2818" width="21" style="218" hidden="1"/>
    <col min="2819" max="2819" width="1.59765625" style="218" hidden="1"/>
    <col min="2820" max="2820" width="7.73046875" style="218" hidden="1"/>
    <col min="2821" max="3072" width="9.1328125" style="218" hidden="1"/>
    <col min="3073" max="3073" width="86.73046875" style="218" hidden="1"/>
    <col min="3074" max="3074" width="21" style="218" hidden="1"/>
    <col min="3075" max="3075" width="1.59765625" style="218" hidden="1"/>
    <col min="3076" max="3076" width="7.73046875" style="218" hidden="1"/>
    <col min="3077" max="3328" width="9.1328125" style="218" hidden="1"/>
    <col min="3329" max="3329" width="86.73046875" style="218" hidden="1"/>
    <col min="3330" max="3330" width="21" style="218" hidden="1"/>
    <col min="3331" max="3331" width="1.59765625" style="218" hidden="1"/>
    <col min="3332" max="3332" width="7.73046875" style="218" hidden="1"/>
    <col min="3333" max="3584" width="9.1328125" style="218" hidden="1"/>
    <col min="3585" max="3585" width="86.73046875" style="218" hidden="1"/>
    <col min="3586" max="3586" width="21" style="218" hidden="1"/>
    <col min="3587" max="3587" width="1.59765625" style="218" hidden="1"/>
    <col min="3588" max="3588" width="7.73046875" style="218" hidden="1"/>
    <col min="3589" max="3840" width="9.1328125" style="218" hidden="1"/>
    <col min="3841" max="3841" width="86.73046875" style="218" hidden="1"/>
    <col min="3842" max="3842" width="21" style="218" hidden="1"/>
    <col min="3843" max="3843" width="1.59765625" style="218" hidden="1"/>
    <col min="3844" max="3844" width="7.73046875" style="218" hidden="1"/>
    <col min="3845" max="4096" width="9.1328125" style="218" hidden="1"/>
    <col min="4097" max="4097" width="86.73046875" style="218" hidden="1"/>
    <col min="4098" max="4098" width="21" style="218" hidden="1"/>
    <col min="4099" max="4099" width="1.59765625" style="218" hidden="1"/>
    <col min="4100" max="4100" width="7.73046875" style="218" hidden="1"/>
    <col min="4101" max="4352" width="9.1328125" style="218" hidden="1"/>
    <col min="4353" max="4353" width="86.73046875" style="218" hidden="1"/>
    <col min="4354" max="4354" width="21" style="218" hidden="1"/>
    <col min="4355" max="4355" width="1.59765625" style="218" hidden="1"/>
    <col min="4356" max="4356" width="7.73046875" style="218" hidden="1"/>
    <col min="4357" max="4608" width="9.1328125" style="218" hidden="1"/>
    <col min="4609" max="4609" width="86.73046875" style="218" hidden="1"/>
    <col min="4610" max="4610" width="21" style="218" hidden="1"/>
    <col min="4611" max="4611" width="1.59765625" style="218" hidden="1"/>
    <col min="4612" max="4612" width="7.73046875" style="218" hidden="1"/>
    <col min="4613" max="4864" width="9.1328125" style="218" hidden="1"/>
    <col min="4865" max="4865" width="86.73046875" style="218" hidden="1"/>
    <col min="4866" max="4866" width="21" style="218" hidden="1"/>
    <col min="4867" max="4867" width="1.59765625" style="218" hidden="1"/>
    <col min="4868" max="4868" width="7.73046875" style="218" hidden="1"/>
    <col min="4869" max="5120" width="9.1328125" style="218" hidden="1"/>
    <col min="5121" max="5121" width="86.73046875" style="218" hidden="1"/>
    <col min="5122" max="5122" width="21" style="218" hidden="1"/>
    <col min="5123" max="5123" width="1.59765625" style="218" hidden="1"/>
    <col min="5124" max="5124" width="7.73046875" style="218" hidden="1"/>
    <col min="5125" max="5376" width="9.1328125" style="218" hidden="1"/>
    <col min="5377" max="5377" width="86.73046875" style="218" hidden="1"/>
    <col min="5378" max="5378" width="21" style="218" hidden="1"/>
    <col min="5379" max="5379" width="1.59765625" style="218" hidden="1"/>
    <col min="5380" max="5380" width="7.73046875" style="218" hidden="1"/>
    <col min="5381" max="5632" width="9.1328125" style="218" hidden="1"/>
    <col min="5633" max="5633" width="86.73046875" style="218" hidden="1"/>
    <col min="5634" max="5634" width="21" style="218" hidden="1"/>
    <col min="5635" max="5635" width="1.59765625" style="218" hidden="1"/>
    <col min="5636" max="5636" width="7.73046875" style="218" hidden="1"/>
    <col min="5637" max="5888" width="9.1328125" style="218" hidden="1"/>
    <col min="5889" max="5889" width="86.73046875" style="218" hidden="1"/>
    <col min="5890" max="5890" width="21" style="218" hidden="1"/>
    <col min="5891" max="5891" width="1.59765625" style="218" hidden="1"/>
    <col min="5892" max="5892" width="7.73046875" style="218" hidden="1"/>
    <col min="5893" max="6144" width="9.1328125" style="218" hidden="1"/>
    <col min="6145" max="6145" width="86.73046875" style="218" hidden="1"/>
    <col min="6146" max="6146" width="21" style="218" hidden="1"/>
    <col min="6147" max="6147" width="1.59765625" style="218" hidden="1"/>
    <col min="6148" max="6148" width="7.73046875" style="218" hidden="1"/>
    <col min="6149" max="6400" width="9.1328125" style="218" hidden="1"/>
    <col min="6401" max="6401" width="86.73046875" style="218" hidden="1"/>
    <col min="6402" max="6402" width="21" style="218" hidden="1"/>
    <col min="6403" max="6403" width="1.59765625" style="218" hidden="1"/>
    <col min="6404" max="6404" width="7.73046875" style="218" hidden="1"/>
    <col min="6405" max="6656" width="9.1328125" style="218" hidden="1"/>
    <col min="6657" max="6657" width="86.73046875" style="218" hidden="1"/>
    <col min="6658" max="6658" width="21" style="218" hidden="1"/>
    <col min="6659" max="6659" width="1.59765625" style="218" hidden="1"/>
    <col min="6660" max="6660" width="7.73046875" style="218" hidden="1"/>
    <col min="6661" max="6912" width="9.1328125" style="218" hidden="1"/>
    <col min="6913" max="6913" width="86.73046875" style="218" hidden="1"/>
    <col min="6914" max="6914" width="21" style="218" hidden="1"/>
    <col min="6915" max="6915" width="1.59765625" style="218" hidden="1"/>
    <col min="6916" max="6916" width="7.73046875" style="218" hidden="1"/>
    <col min="6917" max="7168" width="9.1328125" style="218" hidden="1"/>
    <col min="7169" max="7169" width="86.73046875" style="218" hidden="1"/>
    <col min="7170" max="7170" width="21" style="218" hidden="1"/>
    <col min="7171" max="7171" width="1.59765625" style="218" hidden="1"/>
    <col min="7172" max="7172" width="7.73046875" style="218" hidden="1"/>
    <col min="7173" max="7424" width="9.1328125" style="218" hidden="1"/>
    <col min="7425" max="7425" width="86.73046875" style="218" hidden="1"/>
    <col min="7426" max="7426" width="21" style="218" hidden="1"/>
    <col min="7427" max="7427" width="1.59765625" style="218" hidden="1"/>
    <col min="7428" max="7428" width="7.73046875" style="218" hidden="1"/>
    <col min="7429" max="7680" width="9.1328125" style="218" hidden="1"/>
    <col min="7681" max="7681" width="86.73046875" style="218" hidden="1"/>
    <col min="7682" max="7682" width="21" style="218" hidden="1"/>
    <col min="7683" max="7683" width="1.59765625" style="218" hidden="1"/>
    <col min="7684" max="7684" width="7.73046875" style="218" hidden="1"/>
    <col min="7685" max="7936" width="9.1328125" style="218" hidden="1"/>
    <col min="7937" max="7937" width="86.73046875" style="218" hidden="1"/>
    <col min="7938" max="7938" width="21" style="218" hidden="1"/>
    <col min="7939" max="7939" width="1.59765625" style="218" hidden="1"/>
    <col min="7940" max="7940" width="7.73046875" style="218" hidden="1"/>
    <col min="7941" max="8192" width="9.1328125" style="218" hidden="1"/>
    <col min="8193" max="8193" width="86.73046875" style="218" hidden="1"/>
    <col min="8194" max="8194" width="21" style="218" hidden="1"/>
    <col min="8195" max="8195" width="1.59765625" style="218" hidden="1"/>
    <col min="8196" max="8196" width="7.73046875" style="218" hidden="1"/>
    <col min="8197" max="8448" width="9.1328125" style="218" hidden="1"/>
    <col min="8449" max="8449" width="86.73046875" style="218" hidden="1"/>
    <col min="8450" max="8450" width="21" style="218" hidden="1"/>
    <col min="8451" max="8451" width="1.59765625" style="218" hidden="1"/>
    <col min="8452" max="8452" width="7.73046875" style="218" hidden="1"/>
    <col min="8453" max="8704" width="9.1328125" style="218" hidden="1"/>
    <col min="8705" max="8705" width="86.73046875" style="218" hidden="1"/>
    <col min="8706" max="8706" width="21" style="218" hidden="1"/>
    <col min="8707" max="8707" width="1.59765625" style="218" hidden="1"/>
    <col min="8708" max="8708" width="7.73046875" style="218" hidden="1"/>
    <col min="8709" max="8960" width="9.1328125" style="218" hidden="1"/>
    <col min="8961" max="8961" width="86.73046875" style="218" hidden="1"/>
    <col min="8962" max="8962" width="21" style="218" hidden="1"/>
    <col min="8963" max="8963" width="1.59765625" style="218" hidden="1"/>
    <col min="8964" max="8964" width="7.73046875" style="218" hidden="1"/>
    <col min="8965" max="9216" width="9.1328125" style="218" hidden="1"/>
    <col min="9217" max="9217" width="86.73046875" style="218" hidden="1"/>
    <col min="9218" max="9218" width="21" style="218" hidden="1"/>
    <col min="9219" max="9219" width="1.59765625" style="218" hidden="1"/>
    <col min="9220" max="9220" width="7.73046875" style="218" hidden="1"/>
    <col min="9221" max="9472" width="9.1328125" style="218" hidden="1"/>
    <col min="9473" max="9473" width="86.73046875" style="218" hidden="1"/>
    <col min="9474" max="9474" width="21" style="218" hidden="1"/>
    <col min="9475" max="9475" width="1.59765625" style="218" hidden="1"/>
    <col min="9476" max="9476" width="7.73046875" style="218" hidden="1"/>
    <col min="9477" max="9728" width="9.1328125" style="218" hidden="1"/>
    <col min="9729" max="9729" width="86.73046875" style="218" hidden="1"/>
    <col min="9730" max="9730" width="21" style="218" hidden="1"/>
    <col min="9731" max="9731" width="1.59765625" style="218" hidden="1"/>
    <col min="9732" max="9732" width="7.73046875" style="218" hidden="1"/>
    <col min="9733" max="9984" width="9.1328125" style="218" hidden="1"/>
    <col min="9985" max="9985" width="86.73046875" style="218" hidden="1"/>
    <col min="9986" max="9986" width="21" style="218" hidden="1"/>
    <col min="9987" max="9987" width="1.59765625" style="218" hidden="1"/>
    <col min="9988" max="9988" width="7.73046875" style="218" hidden="1"/>
    <col min="9989" max="10240" width="9.1328125" style="218" hidden="1"/>
    <col min="10241" max="10241" width="86.73046875" style="218" hidden="1"/>
    <col min="10242" max="10242" width="21" style="218" hidden="1"/>
    <col min="10243" max="10243" width="1.59765625" style="218" hidden="1"/>
    <col min="10244" max="10244" width="7.73046875" style="218" hidden="1"/>
    <col min="10245" max="10496" width="9.1328125" style="218" hidden="1"/>
    <col min="10497" max="10497" width="86.73046875" style="218" hidden="1"/>
    <col min="10498" max="10498" width="21" style="218" hidden="1"/>
    <col min="10499" max="10499" width="1.59765625" style="218" hidden="1"/>
    <col min="10500" max="10500" width="7.73046875" style="218" hidden="1"/>
    <col min="10501" max="10752" width="9.1328125" style="218" hidden="1"/>
    <col min="10753" max="10753" width="86.73046875" style="218" hidden="1"/>
    <col min="10754" max="10754" width="21" style="218" hidden="1"/>
    <col min="10755" max="10755" width="1.59765625" style="218" hidden="1"/>
    <col min="10756" max="10756" width="7.73046875" style="218" hidden="1"/>
    <col min="10757" max="11008" width="9.1328125" style="218" hidden="1"/>
    <col min="11009" max="11009" width="86.73046875" style="218" hidden="1"/>
    <col min="11010" max="11010" width="21" style="218" hidden="1"/>
    <col min="11011" max="11011" width="1.59765625" style="218" hidden="1"/>
    <col min="11012" max="11012" width="7.73046875" style="218" hidden="1"/>
    <col min="11013" max="11264" width="9.1328125" style="218" hidden="1"/>
    <col min="11265" max="11265" width="86.73046875" style="218" hidden="1"/>
    <col min="11266" max="11266" width="21" style="218" hidden="1"/>
    <col min="11267" max="11267" width="1.59765625" style="218" hidden="1"/>
    <col min="11268" max="11268" width="7.73046875" style="218" hidden="1"/>
    <col min="11269" max="11520" width="9.1328125" style="218" hidden="1"/>
    <col min="11521" max="11521" width="86.73046875" style="218" hidden="1"/>
    <col min="11522" max="11522" width="21" style="218" hidden="1"/>
    <col min="11523" max="11523" width="1.59765625" style="218" hidden="1"/>
    <col min="11524" max="11524" width="7.73046875" style="218" hidden="1"/>
    <col min="11525" max="11776" width="9.1328125" style="218" hidden="1"/>
    <col min="11777" max="11777" width="86.73046875" style="218" hidden="1"/>
    <col min="11778" max="11778" width="21" style="218" hidden="1"/>
    <col min="11779" max="11779" width="1.59765625" style="218" hidden="1"/>
    <col min="11780" max="11780" width="7.73046875" style="218" hidden="1"/>
    <col min="11781" max="12032" width="9.1328125" style="218" hidden="1"/>
    <col min="12033" max="12033" width="86.73046875" style="218" hidden="1"/>
    <col min="12034" max="12034" width="21" style="218" hidden="1"/>
    <col min="12035" max="12035" width="1.59765625" style="218" hidden="1"/>
    <col min="12036" max="12036" width="7.73046875" style="218" hidden="1"/>
    <col min="12037" max="12288" width="9.1328125" style="218" hidden="1"/>
    <col min="12289" max="12289" width="86.73046875" style="218" hidden="1"/>
    <col min="12290" max="12290" width="21" style="218" hidden="1"/>
    <col min="12291" max="12291" width="1.59765625" style="218" hidden="1"/>
    <col min="12292" max="12292" width="7.73046875" style="218" hidden="1"/>
    <col min="12293" max="12544" width="9.1328125" style="218" hidden="1"/>
    <col min="12545" max="12545" width="86.73046875" style="218" hidden="1"/>
    <col min="12546" max="12546" width="21" style="218" hidden="1"/>
    <col min="12547" max="12547" width="1.59765625" style="218" hidden="1"/>
    <col min="12548" max="12548" width="7.73046875" style="218" hidden="1"/>
    <col min="12549" max="12800" width="9.1328125" style="218" hidden="1"/>
    <col min="12801" max="12801" width="86.73046875" style="218" hidden="1"/>
    <col min="12802" max="12802" width="21" style="218" hidden="1"/>
    <col min="12803" max="12803" width="1.59765625" style="218" hidden="1"/>
    <col min="12804" max="12804" width="7.73046875" style="218" hidden="1"/>
    <col min="12805" max="13056" width="9.1328125" style="218" hidden="1"/>
    <col min="13057" max="13057" width="86.73046875" style="218" hidden="1"/>
    <col min="13058" max="13058" width="21" style="218" hidden="1"/>
    <col min="13059" max="13059" width="1.59765625" style="218" hidden="1"/>
    <col min="13060" max="13060" width="7.73046875" style="218" hidden="1"/>
    <col min="13061" max="13312" width="9.1328125" style="218" hidden="1"/>
    <col min="13313" max="13313" width="86.73046875" style="218" hidden="1"/>
    <col min="13314" max="13314" width="21" style="218" hidden="1"/>
    <col min="13315" max="13315" width="1.59765625" style="218" hidden="1"/>
    <col min="13316" max="13316" width="7.73046875" style="218" hidden="1"/>
    <col min="13317" max="13568" width="9.1328125" style="218" hidden="1"/>
    <col min="13569" max="13569" width="86.73046875" style="218" hidden="1"/>
    <col min="13570" max="13570" width="21" style="218" hidden="1"/>
    <col min="13571" max="13571" width="1.59765625" style="218" hidden="1"/>
    <col min="13572" max="13572" width="7.73046875" style="218" hidden="1"/>
    <col min="13573" max="13824" width="9.1328125" style="218" hidden="1"/>
    <col min="13825" max="13825" width="86.73046875" style="218" hidden="1"/>
    <col min="13826" max="13826" width="21" style="218" hidden="1"/>
    <col min="13827" max="13827" width="1.59765625" style="218" hidden="1"/>
    <col min="13828" max="13828" width="7.73046875" style="218" hidden="1"/>
    <col min="13829" max="14080" width="9.1328125" style="218" hidden="1"/>
    <col min="14081" max="14081" width="86.73046875" style="218" hidden="1"/>
    <col min="14082" max="14082" width="21" style="218" hidden="1"/>
    <col min="14083" max="14083" width="1.59765625" style="218" hidden="1"/>
    <col min="14084" max="14084" width="7.73046875" style="218" hidden="1"/>
    <col min="14085" max="14336" width="9.1328125" style="218" hidden="1"/>
    <col min="14337" max="14337" width="86.73046875" style="218" hidden="1"/>
    <col min="14338" max="14338" width="21" style="218" hidden="1"/>
    <col min="14339" max="14339" width="1.59765625" style="218" hidden="1"/>
    <col min="14340" max="14340" width="7.73046875" style="218" hidden="1"/>
    <col min="14341" max="14592" width="9.1328125" style="218" hidden="1"/>
    <col min="14593" max="14593" width="86.73046875" style="218" hidden="1"/>
    <col min="14594" max="14594" width="21" style="218" hidden="1"/>
    <col min="14595" max="14595" width="1.59765625" style="218" hidden="1"/>
    <col min="14596" max="14596" width="7.73046875" style="218" hidden="1"/>
    <col min="14597" max="14848" width="9.1328125" style="218" hidden="1"/>
    <col min="14849" max="14849" width="86.73046875" style="218" hidden="1"/>
    <col min="14850" max="14850" width="21" style="218" hidden="1"/>
    <col min="14851" max="14851" width="1.59765625" style="218" hidden="1"/>
    <col min="14852" max="14852" width="7.73046875" style="218" hidden="1"/>
    <col min="14853" max="15104" width="9.1328125" style="218" hidden="1"/>
    <col min="15105" max="15105" width="86.73046875" style="218" hidden="1"/>
    <col min="15106" max="15106" width="21" style="218" hidden="1"/>
    <col min="15107" max="15107" width="1.59765625" style="218" hidden="1"/>
    <col min="15108" max="15108" width="7.73046875" style="218" hidden="1"/>
    <col min="15109" max="15360" width="9.1328125" style="218" hidden="1"/>
    <col min="15361" max="15361" width="86.73046875" style="218" hidden="1"/>
    <col min="15362" max="15362" width="21" style="218" hidden="1"/>
    <col min="15363" max="15363" width="1.59765625" style="218" hidden="1"/>
    <col min="15364" max="15364" width="7.73046875" style="218" hidden="1"/>
    <col min="15365" max="15616" width="9.1328125" style="218" hidden="1"/>
    <col min="15617" max="15617" width="86.73046875" style="218" hidden="1"/>
    <col min="15618" max="15618" width="21" style="218" hidden="1"/>
    <col min="15619" max="15619" width="1.59765625" style="218" hidden="1"/>
    <col min="15620" max="15620" width="7.73046875" style="218" hidden="1"/>
    <col min="15621" max="15872" width="9.1328125" style="218" hidden="1"/>
    <col min="15873" max="15873" width="86.73046875" style="218" hidden="1"/>
    <col min="15874" max="15874" width="21" style="218" hidden="1"/>
    <col min="15875" max="15875" width="1.59765625" style="218" hidden="1"/>
    <col min="15876" max="15876" width="7.73046875" style="218" hidden="1"/>
    <col min="15877" max="16128" width="9.1328125" style="218" hidden="1"/>
    <col min="16129" max="16129" width="86.73046875" style="218" hidden="1"/>
    <col min="16130" max="16130" width="21" style="218" hidden="1"/>
    <col min="16131" max="16131" width="1.59765625" style="218" hidden="1"/>
    <col min="16132" max="16132" width="7.73046875" style="218" hidden="1"/>
    <col min="16133" max="16133" width="1.59765625" style="218" hidden="1"/>
    <col min="16134" max="16134" width="7.73046875" style="218" hidden="1"/>
    <col min="16135" max="16384" width="9.1328125" style="218" hidden="1"/>
  </cols>
  <sheetData>
    <row r="1" spans="1:16" ht="30.75" customHeight="1" x14ac:dyDescent="0.65">
      <c r="A1" s="457" t="s">
        <v>188</v>
      </c>
      <c r="B1" s="496"/>
      <c r="C1" s="31"/>
    </row>
    <row r="2" spans="1:16" s="224" customFormat="1" ht="15" customHeight="1" x14ac:dyDescent="0.65">
      <c r="A2" s="31"/>
      <c r="B2" s="497"/>
      <c r="C2" s="225"/>
    </row>
    <row r="3" spans="1:16" s="224" customFormat="1" ht="15" customHeight="1" x14ac:dyDescent="0.45">
      <c r="A3" s="32" t="s">
        <v>225</v>
      </c>
      <c r="B3" s="498" t="s">
        <v>225</v>
      </c>
      <c r="C3" s="226"/>
      <c r="D3" s="227"/>
    </row>
    <row r="4" spans="1:16" s="224" customFormat="1" ht="7.5" customHeight="1" x14ac:dyDescent="0.45">
      <c r="A4" s="239"/>
      <c r="B4" s="498"/>
      <c r="C4" s="228"/>
      <c r="D4" s="227"/>
    </row>
    <row r="5" spans="1:16" s="224" customFormat="1" ht="15" customHeight="1" x14ac:dyDescent="0.45">
      <c r="A5" s="32" t="s">
        <v>229</v>
      </c>
      <c r="B5" s="498" t="s">
        <v>229</v>
      </c>
      <c r="C5" s="226"/>
      <c r="D5" s="227"/>
    </row>
    <row r="6" spans="1:16" s="224" customFormat="1" ht="15" customHeight="1" x14ac:dyDescent="0.45">
      <c r="A6" s="32"/>
      <c r="B6" s="498"/>
      <c r="C6" s="228"/>
      <c r="D6" s="227"/>
    </row>
    <row r="7" spans="1:16" s="224" customFormat="1" ht="18" customHeight="1" x14ac:dyDescent="0.45">
      <c r="A7" s="236" t="s">
        <v>352</v>
      </c>
      <c r="B7" s="498"/>
      <c r="C7" s="228"/>
      <c r="D7" s="227"/>
    </row>
    <row r="8" spans="1:16" s="413" customFormat="1" ht="15" customHeight="1" x14ac:dyDescent="0.45">
      <c r="A8" s="410"/>
      <c r="B8" s="498"/>
      <c r="C8" s="412"/>
    </row>
    <row r="9" spans="1:16" s="413" customFormat="1" ht="15" customHeight="1" x14ac:dyDescent="0.45">
      <c r="A9" s="410" t="s">
        <v>310</v>
      </c>
      <c r="B9" s="498" t="s">
        <v>326</v>
      </c>
      <c r="C9" s="414"/>
    </row>
    <row r="10" spans="1:16" s="413" customFormat="1" ht="7.5" customHeight="1" x14ac:dyDescent="0.45">
      <c r="A10" s="410"/>
      <c r="B10" s="498"/>
      <c r="C10" s="414"/>
    </row>
    <row r="11" spans="1:16" s="416" customFormat="1" ht="15" customHeight="1" x14ac:dyDescent="0.45">
      <c r="A11" s="411" t="s">
        <v>460</v>
      </c>
      <c r="B11" s="494" t="s">
        <v>461</v>
      </c>
      <c r="C11" s="415"/>
      <c r="J11" s="417"/>
      <c r="K11" s="417"/>
      <c r="L11" s="417"/>
      <c r="M11" s="417"/>
      <c r="N11" s="417"/>
      <c r="O11" s="417"/>
      <c r="P11" s="417"/>
    </row>
    <row r="12" spans="1:16" s="413" customFormat="1" ht="7.5" customHeight="1" x14ac:dyDescent="0.45">
      <c r="A12" s="501"/>
      <c r="B12" s="498"/>
      <c r="C12" s="412"/>
    </row>
    <row r="13" spans="1:16" s="413" customFormat="1" ht="15" customHeight="1" x14ac:dyDescent="0.45">
      <c r="A13" s="410" t="s">
        <v>311</v>
      </c>
      <c r="B13" s="498" t="s">
        <v>327</v>
      </c>
      <c r="C13" s="414"/>
    </row>
    <row r="14" spans="1:16" s="413" customFormat="1" ht="7.5" customHeight="1" x14ac:dyDescent="0.45">
      <c r="A14" s="501"/>
      <c r="B14" s="498"/>
      <c r="C14" s="412"/>
    </row>
    <row r="15" spans="1:16" s="413" customFormat="1" ht="15" customHeight="1" x14ac:dyDescent="0.45">
      <c r="A15" s="411" t="s">
        <v>505</v>
      </c>
      <c r="B15" s="494" t="s">
        <v>504</v>
      </c>
      <c r="C15" s="414"/>
    </row>
    <row r="16" spans="1:16" s="413" customFormat="1" ht="15" customHeight="1" x14ac:dyDescent="0.45">
      <c r="A16" s="410"/>
      <c r="B16" s="498"/>
      <c r="C16" s="412"/>
    </row>
    <row r="17" spans="1:16" s="413" customFormat="1" ht="18" customHeight="1" x14ac:dyDescent="0.45">
      <c r="A17" s="418" t="s">
        <v>353</v>
      </c>
      <c r="B17" s="498"/>
      <c r="C17" s="412"/>
    </row>
    <row r="18" spans="1:16" s="224" customFormat="1" ht="15" customHeight="1" x14ac:dyDescent="0.45">
      <c r="A18" s="32"/>
      <c r="B18" s="498"/>
      <c r="C18" s="228"/>
      <c r="D18" s="227"/>
    </row>
    <row r="19" spans="1:16" s="224" customFormat="1" ht="15" customHeight="1" x14ac:dyDescent="0.45">
      <c r="A19" s="32" t="s">
        <v>312</v>
      </c>
      <c r="B19" s="498" t="s">
        <v>328</v>
      </c>
      <c r="C19" s="226"/>
      <c r="D19" s="227"/>
    </row>
    <row r="20" spans="1:16" s="224" customFormat="1" ht="7.5" customHeight="1" x14ac:dyDescent="0.45">
      <c r="A20" s="237"/>
      <c r="B20" s="498"/>
      <c r="C20" s="226"/>
      <c r="D20" s="227"/>
    </row>
    <row r="21" spans="1:16" ht="15" customHeight="1" x14ac:dyDescent="0.45">
      <c r="A21" s="237" t="s">
        <v>647</v>
      </c>
      <c r="B21" s="494" t="s">
        <v>462</v>
      </c>
      <c r="C21" s="409"/>
      <c r="D21" s="218"/>
      <c r="J21" s="29"/>
      <c r="K21" s="29"/>
      <c r="L21" s="29"/>
      <c r="M21" s="29"/>
      <c r="N21" s="29"/>
      <c r="O21" s="29"/>
      <c r="P21" s="29"/>
    </row>
    <row r="22" spans="1:16" ht="7.5" customHeight="1" x14ac:dyDescent="0.45">
      <c r="A22" s="32"/>
      <c r="B22" s="498"/>
      <c r="C22" s="409"/>
      <c r="D22" s="218"/>
      <c r="J22" s="29"/>
      <c r="K22" s="29"/>
      <c r="L22" s="29"/>
      <c r="M22" s="29"/>
      <c r="N22" s="29"/>
      <c r="O22" s="29"/>
      <c r="P22" s="29"/>
    </row>
    <row r="23" spans="1:16" ht="15" customHeight="1" x14ac:dyDescent="0.45">
      <c r="A23" s="237" t="s">
        <v>463</v>
      </c>
      <c r="B23" s="494" t="s">
        <v>464</v>
      </c>
      <c r="C23" s="409"/>
      <c r="D23" s="218"/>
      <c r="J23" s="29"/>
      <c r="K23" s="29"/>
      <c r="L23" s="29"/>
      <c r="M23" s="29"/>
      <c r="N23" s="29"/>
      <c r="O23" s="29"/>
      <c r="P23" s="29"/>
    </row>
    <row r="24" spans="1:16" s="224" customFormat="1" ht="7.5" customHeight="1" x14ac:dyDescent="0.45">
      <c r="A24" s="32"/>
      <c r="B24" s="498"/>
      <c r="C24" s="226"/>
      <c r="D24" s="227"/>
    </row>
    <row r="25" spans="1:16" s="224" customFormat="1" ht="15" customHeight="1" x14ac:dyDescent="0.45">
      <c r="A25" s="32" t="s">
        <v>313</v>
      </c>
      <c r="B25" s="498" t="s">
        <v>329</v>
      </c>
      <c r="C25" s="226"/>
      <c r="D25" s="227"/>
    </row>
    <row r="26" spans="1:16" s="224" customFormat="1" ht="7.5" customHeight="1" x14ac:dyDescent="0.45">
      <c r="A26" s="237"/>
      <c r="B26" s="498"/>
      <c r="C26" s="226"/>
      <c r="D26" s="227"/>
    </row>
    <row r="27" spans="1:16" ht="15" customHeight="1" x14ac:dyDescent="0.45">
      <c r="A27" s="237" t="s">
        <v>648</v>
      </c>
      <c r="B27" s="494" t="s">
        <v>465</v>
      </c>
      <c r="C27" s="409"/>
      <c r="D27" s="218"/>
      <c r="J27" s="29"/>
      <c r="K27" s="29"/>
      <c r="L27" s="29"/>
      <c r="M27" s="29"/>
      <c r="N27" s="29"/>
      <c r="O27" s="29"/>
      <c r="P27" s="29"/>
    </row>
    <row r="28" spans="1:16" s="224" customFormat="1" ht="7.5" customHeight="1" x14ac:dyDescent="0.45">
      <c r="A28" s="32"/>
      <c r="B28" s="498"/>
      <c r="C28" s="226"/>
      <c r="D28" s="227"/>
    </row>
    <row r="29" spans="1:16" s="224" customFormat="1" ht="15" customHeight="1" x14ac:dyDescent="0.45">
      <c r="A29" s="32" t="s">
        <v>314</v>
      </c>
      <c r="B29" s="498" t="s">
        <v>330</v>
      </c>
      <c r="C29" s="226"/>
      <c r="D29" s="227"/>
    </row>
    <row r="30" spans="1:16" s="224" customFormat="1" ht="7.5" customHeight="1" x14ac:dyDescent="0.45">
      <c r="A30" s="32"/>
      <c r="B30" s="498"/>
      <c r="C30" s="226"/>
      <c r="D30" s="227"/>
    </row>
    <row r="31" spans="1:16" ht="15" customHeight="1" x14ac:dyDescent="0.45">
      <c r="A31" s="237" t="s">
        <v>466</v>
      </c>
      <c r="B31" s="494" t="s">
        <v>467</v>
      </c>
      <c r="C31" s="409"/>
      <c r="D31" s="218"/>
      <c r="J31" s="29"/>
      <c r="K31" s="29"/>
      <c r="L31" s="29"/>
      <c r="M31" s="29"/>
      <c r="N31" s="29"/>
      <c r="O31" s="29"/>
      <c r="P31" s="29"/>
    </row>
    <row r="32" spans="1:16" s="224" customFormat="1" ht="7.5" customHeight="1" x14ac:dyDescent="0.45">
      <c r="A32" s="32"/>
      <c r="B32" s="498"/>
      <c r="C32" s="226"/>
      <c r="D32" s="227"/>
    </row>
    <row r="33" spans="1:16" s="224" customFormat="1" ht="15" customHeight="1" x14ac:dyDescent="0.45">
      <c r="A33" s="32" t="s">
        <v>347</v>
      </c>
      <c r="B33" s="498" t="s">
        <v>331</v>
      </c>
      <c r="C33" s="226"/>
      <c r="D33" s="227"/>
    </row>
    <row r="34" spans="1:16" s="224" customFormat="1" ht="7.5" customHeight="1" x14ac:dyDescent="0.45">
      <c r="A34" s="32"/>
      <c r="B34" s="498"/>
      <c r="C34" s="226"/>
      <c r="D34" s="227"/>
    </row>
    <row r="35" spans="1:16" ht="15" customHeight="1" x14ac:dyDescent="0.45">
      <c r="A35" s="237" t="s">
        <v>506</v>
      </c>
      <c r="B35" s="494" t="s">
        <v>468</v>
      </c>
      <c r="C35" s="409"/>
      <c r="D35" s="218"/>
      <c r="J35" s="29"/>
      <c r="K35" s="29"/>
      <c r="L35" s="29"/>
      <c r="M35" s="29"/>
      <c r="N35" s="29"/>
      <c r="O35" s="29"/>
      <c r="P35" s="29"/>
    </row>
    <row r="36" spans="1:16" ht="7.5" customHeight="1" x14ac:dyDescent="0.45">
      <c r="A36" s="239"/>
      <c r="B36" s="498"/>
      <c r="C36" s="409"/>
      <c r="D36" s="218"/>
      <c r="J36" s="29"/>
      <c r="K36" s="29"/>
      <c r="L36" s="29"/>
      <c r="M36" s="29"/>
      <c r="N36" s="29"/>
      <c r="O36" s="29"/>
      <c r="P36" s="29"/>
    </row>
    <row r="37" spans="1:16" ht="15" customHeight="1" x14ac:dyDescent="0.45">
      <c r="A37" s="237" t="s">
        <v>507</v>
      </c>
      <c r="B37" s="494" t="s">
        <v>469</v>
      </c>
      <c r="C37" s="409"/>
      <c r="D37" s="218"/>
      <c r="J37" s="29"/>
      <c r="K37" s="29"/>
      <c r="L37" s="29"/>
      <c r="M37" s="29"/>
      <c r="N37" s="29"/>
      <c r="O37" s="29"/>
      <c r="P37" s="29"/>
    </row>
    <row r="38" spans="1:16" s="224" customFormat="1" ht="7.5" customHeight="1" x14ac:dyDescent="0.45">
      <c r="A38" s="32"/>
      <c r="B38" s="498"/>
      <c r="C38" s="228"/>
      <c r="D38" s="227"/>
    </row>
    <row r="39" spans="1:16" s="224" customFormat="1" ht="15" customHeight="1" x14ac:dyDescent="0.45">
      <c r="A39" s="32" t="s">
        <v>315</v>
      </c>
      <c r="B39" s="498" t="s">
        <v>332</v>
      </c>
      <c r="C39" s="226"/>
      <c r="D39" s="227"/>
    </row>
    <row r="40" spans="1:16" s="224" customFormat="1" ht="7.5" customHeight="1" x14ac:dyDescent="0.45">
      <c r="A40" s="32"/>
      <c r="B40" s="498"/>
      <c r="C40" s="226"/>
      <c r="D40" s="227"/>
    </row>
    <row r="41" spans="1:16" ht="15" customHeight="1" x14ac:dyDescent="0.45">
      <c r="A41" s="237" t="s">
        <v>470</v>
      </c>
      <c r="B41" s="494" t="s">
        <v>471</v>
      </c>
      <c r="C41" s="409"/>
      <c r="D41" s="218"/>
      <c r="J41" s="29"/>
      <c r="K41" s="29"/>
      <c r="L41" s="29"/>
      <c r="M41" s="29"/>
      <c r="N41" s="29"/>
      <c r="O41" s="29"/>
      <c r="P41" s="29"/>
    </row>
    <row r="42" spans="1:16" ht="7.5" customHeight="1" x14ac:dyDescent="0.45">
      <c r="A42" s="239"/>
      <c r="B42" s="498"/>
      <c r="C42" s="409"/>
      <c r="D42" s="218"/>
      <c r="J42" s="29"/>
      <c r="K42" s="29"/>
      <c r="L42" s="29"/>
      <c r="M42" s="29"/>
      <c r="N42" s="29"/>
      <c r="O42" s="29"/>
      <c r="P42" s="29"/>
    </row>
    <row r="43" spans="1:16" ht="15" customHeight="1" x14ac:dyDescent="0.45">
      <c r="A43" s="237" t="s">
        <v>472</v>
      </c>
      <c r="B43" s="494" t="s">
        <v>473</v>
      </c>
      <c r="C43" s="409"/>
      <c r="D43" s="218"/>
      <c r="J43" s="29"/>
      <c r="K43" s="29"/>
      <c r="L43" s="29"/>
      <c r="M43" s="29"/>
      <c r="N43" s="29"/>
      <c r="O43" s="29"/>
      <c r="P43" s="29"/>
    </row>
    <row r="44" spans="1:16" ht="7.5" customHeight="1" x14ac:dyDescent="0.45">
      <c r="A44" s="239"/>
      <c r="B44" s="498"/>
      <c r="C44" s="409"/>
      <c r="D44" s="218"/>
      <c r="J44" s="29"/>
      <c r="K44" s="29"/>
      <c r="L44" s="29"/>
      <c r="M44" s="29"/>
      <c r="N44" s="29"/>
      <c r="O44" s="29"/>
      <c r="P44" s="29"/>
    </row>
    <row r="45" spans="1:16" ht="15" customHeight="1" x14ac:dyDescent="0.45">
      <c r="A45" s="237" t="s">
        <v>474</v>
      </c>
      <c r="B45" s="494" t="s">
        <v>475</v>
      </c>
      <c r="C45" s="409"/>
      <c r="D45" s="218"/>
      <c r="J45" s="29"/>
      <c r="K45" s="29"/>
      <c r="L45" s="29"/>
      <c r="M45" s="29"/>
      <c r="N45" s="29"/>
      <c r="O45" s="29"/>
      <c r="P45" s="29"/>
    </row>
    <row r="46" spans="1:16" s="224" customFormat="1" ht="7.5" customHeight="1" x14ac:dyDescent="0.45">
      <c r="A46" s="32"/>
      <c r="B46" s="498"/>
      <c r="C46" s="226"/>
      <c r="D46" s="227"/>
    </row>
    <row r="47" spans="1:16" s="224" customFormat="1" ht="15" customHeight="1" x14ac:dyDescent="0.45">
      <c r="A47" s="32" t="s">
        <v>316</v>
      </c>
      <c r="B47" s="498" t="s">
        <v>333</v>
      </c>
      <c r="C47" s="226"/>
      <c r="D47" s="227"/>
    </row>
    <row r="48" spans="1:16" s="224" customFormat="1" ht="7.5" customHeight="1" x14ac:dyDescent="0.45">
      <c r="A48" s="32"/>
      <c r="B48" s="498"/>
      <c r="C48" s="226"/>
      <c r="D48" s="227"/>
    </row>
    <row r="49" spans="1:16" ht="15" customHeight="1" x14ac:dyDescent="0.45">
      <c r="A49" s="237" t="s">
        <v>476</v>
      </c>
      <c r="B49" s="494" t="s">
        <v>477</v>
      </c>
      <c r="C49" s="409"/>
      <c r="D49" s="218"/>
      <c r="J49" s="29"/>
      <c r="K49" s="29"/>
      <c r="L49" s="29"/>
      <c r="M49" s="29"/>
      <c r="N49" s="29"/>
      <c r="O49" s="29"/>
      <c r="P49" s="29"/>
    </row>
    <row r="50" spans="1:16" s="224" customFormat="1" ht="7.5" customHeight="1" x14ac:dyDescent="0.45">
      <c r="A50" s="32"/>
      <c r="B50" s="498"/>
      <c r="C50" s="228"/>
      <c r="D50" s="227"/>
    </row>
    <row r="51" spans="1:16" s="224" customFormat="1" ht="15" customHeight="1" x14ac:dyDescent="0.45">
      <c r="A51" s="32" t="s">
        <v>317</v>
      </c>
      <c r="B51" s="498" t="s">
        <v>334</v>
      </c>
      <c r="C51" s="226"/>
      <c r="D51" s="227"/>
    </row>
    <row r="52" spans="1:16" s="224" customFormat="1" ht="7.5" customHeight="1" x14ac:dyDescent="0.45">
      <c r="A52" s="32"/>
      <c r="B52" s="498"/>
      <c r="C52" s="226"/>
      <c r="D52" s="227"/>
    </row>
    <row r="53" spans="1:16" ht="15" customHeight="1" x14ac:dyDescent="0.45">
      <c r="A53" s="237" t="s">
        <v>478</v>
      </c>
      <c r="B53" s="494" t="s">
        <v>479</v>
      </c>
      <c r="C53" s="409"/>
      <c r="D53" s="218"/>
      <c r="J53" s="29"/>
      <c r="K53" s="29"/>
      <c r="L53" s="29"/>
      <c r="M53" s="29"/>
      <c r="N53" s="29"/>
      <c r="O53" s="29"/>
      <c r="P53" s="29"/>
    </row>
    <row r="54" spans="1:16" s="224" customFormat="1" ht="7.5" customHeight="1" x14ac:dyDescent="0.45">
      <c r="A54" s="32"/>
      <c r="B54" s="498"/>
      <c r="C54" s="226"/>
      <c r="D54" s="227"/>
    </row>
    <row r="55" spans="1:16" s="224" customFormat="1" ht="15" customHeight="1" x14ac:dyDescent="0.45">
      <c r="A55" s="32" t="s">
        <v>318</v>
      </c>
      <c r="B55" s="498" t="s">
        <v>335</v>
      </c>
      <c r="C55" s="226"/>
      <c r="D55" s="227"/>
    </row>
    <row r="56" spans="1:16" s="224" customFormat="1" ht="7.5" customHeight="1" x14ac:dyDescent="0.45">
      <c r="A56" s="32"/>
      <c r="B56" s="498"/>
      <c r="C56" s="226"/>
      <c r="D56" s="227"/>
    </row>
    <row r="57" spans="1:16" ht="15" customHeight="1" x14ac:dyDescent="0.45">
      <c r="A57" s="237" t="s">
        <v>508</v>
      </c>
      <c r="B57" s="494" t="s">
        <v>481</v>
      </c>
      <c r="C57" s="409"/>
      <c r="D57" s="218"/>
      <c r="J57" s="29"/>
      <c r="K57" s="29"/>
      <c r="L57" s="29"/>
      <c r="M57" s="29"/>
      <c r="N57" s="29"/>
      <c r="O57" s="29"/>
      <c r="P57" s="29"/>
    </row>
    <row r="58" spans="1:16" s="224" customFormat="1" ht="7.5" customHeight="1" x14ac:dyDescent="0.45">
      <c r="A58" s="32"/>
      <c r="B58" s="498"/>
      <c r="C58" s="226"/>
      <c r="D58" s="227"/>
    </row>
    <row r="59" spans="1:16" s="224" customFormat="1" ht="15" customHeight="1" x14ac:dyDescent="0.45">
      <c r="A59" s="32" t="s">
        <v>319</v>
      </c>
      <c r="B59" s="498" t="s">
        <v>336</v>
      </c>
      <c r="C59" s="226"/>
      <c r="D59" s="227"/>
    </row>
    <row r="60" spans="1:16" s="224" customFormat="1" ht="7.5" customHeight="1" x14ac:dyDescent="0.45">
      <c r="A60" s="32"/>
      <c r="B60" s="498"/>
      <c r="C60" s="226"/>
      <c r="D60" s="227"/>
    </row>
    <row r="61" spans="1:16" ht="15" customHeight="1" x14ac:dyDescent="0.45">
      <c r="A61" s="237" t="s">
        <v>480</v>
      </c>
      <c r="B61" s="494" t="s">
        <v>482</v>
      </c>
      <c r="C61" s="409"/>
      <c r="D61" s="218"/>
      <c r="J61" s="29"/>
      <c r="K61" s="29"/>
      <c r="L61" s="29"/>
      <c r="M61" s="29"/>
      <c r="N61" s="29"/>
      <c r="O61" s="29"/>
      <c r="P61" s="29"/>
    </row>
    <row r="62" spans="1:16" ht="7.5" customHeight="1" x14ac:dyDescent="0.45">
      <c r="A62" s="239"/>
      <c r="B62" s="498"/>
      <c r="C62" s="409"/>
      <c r="D62" s="218"/>
      <c r="J62" s="29"/>
      <c r="K62" s="29"/>
      <c r="L62" s="29"/>
      <c r="M62" s="29"/>
      <c r="N62" s="29"/>
      <c r="O62" s="29"/>
      <c r="P62" s="29"/>
    </row>
    <row r="63" spans="1:16" ht="15" customHeight="1" x14ac:dyDescent="0.45">
      <c r="A63" s="237" t="s">
        <v>483</v>
      </c>
      <c r="B63" s="494" t="s">
        <v>484</v>
      </c>
      <c r="C63" s="409"/>
      <c r="D63" s="218"/>
      <c r="J63" s="29"/>
      <c r="K63" s="29"/>
      <c r="L63" s="29"/>
      <c r="M63" s="29"/>
      <c r="N63" s="29"/>
      <c r="O63" s="29"/>
      <c r="P63" s="29"/>
    </row>
    <row r="64" spans="1:16" ht="7.5" customHeight="1" x14ac:dyDescent="0.45">
      <c r="A64" s="239"/>
      <c r="B64" s="498"/>
      <c r="C64" s="409"/>
      <c r="D64" s="218"/>
      <c r="J64" s="29"/>
      <c r="K64" s="29"/>
      <c r="L64" s="29"/>
      <c r="M64" s="29"/>
      <c r="N64" s="29"/>
      <c r="O64" s="29"/>
      <c r="P64" s="29"/>
    </row>
    <row r="65" spans="1:16" ht="15" customHeight="1" x14ac:dyDescent="0.45">
      <c r="A65" s="237" t="s">
        <v>485</v>
      </c>
      <c r="B65" s="494" t="s">
        <v>486</v>
      </c>
      <c r="C65" s="409"/>
      <c r="D65" s="218"/>
      <c r="J65" s="29"/>
      <c r="K65" s="29"/>
      <c r="L65" s="29"/>
      <c r="M65" s="29"/>
      <c r="N65" s="29"/>
      <c r="O65" s="29"/>
      <c r="P65" s="29"/>
    </row>
    <row r="66" spans="1:16" ht="7.5" customHeight="1" x14ac:dyDescent="0.45">
      <c r="A66" s="239"/>
      <c r="B66" s="498"/>
      <c r="C66" s="409"/>
      <c r="D66" s="218"/>
      <c r="J66" s="29"/>
      <c r="K66" s="29"/>
      <c r="L66" s="29"/>
      <c r="M66" s="29"/>
      <c r="N66" s="29"/>
      <c r="O66" s="29"/>
      <c r="P66" s="29"/>
    </row>
    <row r="67" spans="1:16" ht="15" customHeight="1" x14ac:dyDescent="0.45">
      <c r="A67" s="237" t="s">
        <v>487</v>
      </c>
      <c r="B67" s="494" t="s">
        <v>488</v>
      </c>
      <c r="C67" s="409"/>
      <c r="D67" s="218"/>
      <c r="J67" s="29"/>
      <c r="K67" s="29"/>
      <c r="L67" s="29"/>
      <c r="M67" s="29"/>
      <c r="N67" s="29"/>
      <c r="O67" s="29"/>
      <c r="P67" s="29"/>
    </row>
    <row r="68" spans="1:16" s="224" customFormat="1" ht="7.5" customHeight="1" x14ac:dyDescent="0.45">
      <c r="A68" s="32"/>
      <c r="B68" s="498"/>
      <c r="C68" s="228"/>
      <c r="D68" s="227"/>
    </row>
    <row r="69" spans="1:16" s="224" customFormat="1" ht="15" customHeight="1" x14ac:dyDescent="0.45">
      <c r="A69" s="32" t="s">
        <v>320</v>
      </c>
      <c r="B69" s="498" t="s">
        <v>337</v>
      </c>
      <c r="C69" s="226"/>
      <c r="D69" s="227"/>
    </row>
    <row r="70" spans="1:16" s="224" customFormat="1" ht="7.5" customHeight="1" x14ac:dyDescent="0.45">
      <c r="A70" s="32"/>
      <c r="B70" s="498"/>
      <c r="C70" s="226"/>
      <c r="D70" s="227"/>
    </row>
    <row r="71" spans="1:16" ht="15" customHeight="1" x14ac:dyDescent="0.45">
      <c r="A71" s="237" t="s">
        <v>489</v>
      </c>
      <c r="B71" s="494" t="s">
        <v>490</v>
      </c>
      <c r="C71" s="409"/>
      <c r="D71" s="218"/>
      <c r="J71" s="29"/>
      <c r="K71" s="29"/>
      <c r="L71" s="29"/>
      <c r="M71" s="29"/>
      <c r="N71" s="29"/>
      <c r="O71" s="29"/>
      <c r="P71" s="29"/>
    </row>
    <row r="72" spans="1:16" ht="7.5" customHeight="1" x14ac:dyDescent="0.45">
      <c r="A72" s="237"/>
      <c r="B72" s="494"/>
      <c r="C72" s="409"/>
      <c r="D72" s="218"/>
      <c r="J72" s="29"/>
      <c r="K72" s="29"/>
      <c r="L72" s="29"/>
      <c r="M72" s="29"/>
      <c r="N72" s="29"/>
      <c r="O72" s="29"/>
      <c r="P72" s="29"/>
    </row>
    <row r="73" spans="1:16" ht="15" customHeight="1" x14ac:dyDescent="0.45">
      <c r="A73" s="237" t="s">
        <v>649</v>
      </c>
      <c r="B73" s="494" t="s">
        <v>650</v>
      </c>
      <c r="C73" s="409"/>
      <c r="D73" s="218"/>
      <c r="J73" s="29"/>
      <c r="K73" s="29"/>
      <c r="L73" s="29"/>
      <c r="M73" s="29"/>
      <c r="N73" s="29"/>
      <c r="O73" s="29"/>
      <c r="P73" s="29"/>
    </row>
    <row r="74" spans="1:16" s="224" customFormat="1" ht="7.5" customHeight="1" x14ac:dyDescent="0.45">
      <c r="A74" s="32"/>
      <c r="B74" s="498"/>
      <c r="C74" s="228"/>
      <c r="D74" s="227"/>
    </row>
    <row r="75" spans="1:16" s="413" customFormat="1" ht="15" customHeight="1" x14ac:dyDescent="0.45">
      <c r="A75" s="410" t="s">
        <v>609</v>
      </c>
      <c r="B75" s="560" t="s">
        <v>610</v>
      </c>
      <c r="C75" s="414"/>
    </row>
    <row r="76" spans="1:16" s="413" customFormat="1" ht="7.5" customHeight="1" x14ac:dyDescent="0.45">
      <c r="A76" s="410"/>
      <c r="B76" s="499"/>
      <c r="C76" s="414"/>
    </row>
    <row r="77" spans="1:16" s="413" customFormat="1" ht="15" customHeight="1" x14ac:dyDescent="0.45">
      <c r="A77" s="411" t="s">
        <v>615</v>
      </c>
      <c r="B77" s="561" t="s">
        <v>616</v>
      </c>
      <c r="C77" s="414"/>
    </row>
    <row r="78" spans="1:16" s="413" customFormat="1" ht="7.5" customHeight="1" x14ac:dyDescent="0.45">
      <c r="A78" s="411"/>
      <c r="B78" s="495"/>
      <c r="C78" s="414"/>
    </row>
    <row r="79" spans="1:16" s="413" customFormat="1" ht="15" customHeight="1" x14ac:dyDescent="0.45">
      <c r="A79" s="411" t="s">
        <v>627</v>
      </c>
      <c r="B79" s="561" t="s">
        <v>626</v>
      </c>
      <c r="C79" s="414"/>
    </row>
    <row r="80" spans="1:16" s="413" customFormat="1" ht="7.5" customHeight="1" x14ac:dyDescent="0.45">
      <c r="A80" s="410"/>
      <c r="B80" s="499"/>
      <c r="C80" s="414"/>
    </row>
    <row r="81" spans="1:16" s="224" customFormat="1" ht="15" customHeight="1" x14ac:dyDescent="0.45">
      <c r="A81" s="32" t="s">
        <v>321</v>
      </c>
      <c r="B81" s="562" t="s">
        <v>338</v>
      </c>
      <c r="C81" s="226"/>
      <c r="D81" s="227"/>
    </row>
    <row r="82" spans="1:16" s="224" customFormat="1" ht="7.5" customHeight="1" x14ac:dyDescent="0.45">
      <c r="A82" s="32"/>
      <c r="B82" s="498"/>
      <c r="C82" s="226"/>
      <c r="D82" s="227"/>
    </row>
    <row r="83" spans="1:16" ht="15" customHeight="1" x14ac:dyDescent="0.45">
      <c r="A83" s="237" t="s">
        <v>629</v>
      </c>
      <c r="B83" s="563" t="s">
        <v>493</v>
      </c>
      <c r="C83" s="409"/>
      <c r="D83" s="218"/>
      <c r="J83" s="29"/>
      <c r="K83" s="29"/>
      <c r="L83" s="29"/>
      <c r="M83" s="29"/>
      <c r="N83" s="29"/>
      <c r="O83" s="29"/>
      <c r="P83" s="29"/>
    </row>
    <row r="84" spans="1:16" ht="7.5" customHeight="1" x14ac:dyDescent="0.45">
      <c r="A84" s="239"/>
      <c r="B84" s="498"/>
      <c r="C84" s="409"/>
      <c r="D84" s="218"/>
      <c r="J84" s="29"/>
      <c r="K84" s="29"/>
      <c r="L84" s="29"/>
      <c r="M84" s="29"/>
      <c r="N84" s="29"/>
      <c r="O84" s="29"/>
      <c r="P84" s="29"/>
    </row>
    <row r="85" spans="1:16" ht="15" customHeight="1" x14ac:dyDescent="0.45">
      <c r="A85" s="237" t="s">
        <v>491</v>
      </c>
      <c r="B85" s="563" t="s">
        <v>592</v>
      </c>
      <c r="C85" s="409"/>
      <c r="D85" s="218"/>
      <c r="J85" s="29"/>
      <c r="K85" s="29"/>
      <c r="L85" s="29"/>
      <c r="M85" s="29"/>
      <c r="N85" s="29"/>
      <c r="O85" s="29"/>
      <c r="P85" s="29"/>
    </row>
    <row r="86" spans="1:16" ht="7.5" customHeight="1" x14ac:dyDescent="0.45">
      <c r="A86" s="239"/>
      <c r="B86" s="498"/>
      <c r="C86" s="409"/>
      <c r="D86" s="218"/>
      <c r="J86" s="29"/>
      <c r="K86" s="29"/>
      <c r="L86" s="29"/>
      <c r="M86" s="29"/>
      <c r="N86" s="29"/>
      <c r="O86" s="29"/>
      <c r="P86" s="29"/>
    </row>
    <row r="87" spans="1:16" ht="15" customHeight="1" x14ac:dyDescent="0.45">
      <c r="A87" s="237" t="s">
        <v>492</v>
      </c>
      <c r="B87" s="563" t="s">
        <v>593</v>
      </c>
      <c r="C87" s="409"/>
      <c r="D87" s="218"/>
      <c r="J87" s="29"/>
      <c r="K87" s="29"/>
      <c r="L87" s="29"/>
      <c r="M87" s="29"/>
      <c r="N87" s="29"/>
      <c r="O87" s="29"/>
      <c r="P87" s="29"/>
    </row>
    <row r="88" spans="1:16" s="224" customFormat="1" ht="15" customHeight="1" x14ac:dyDescent="0.45">
      <c r="A88" s="32"/>
      <c r="B88" s="498"/>
      <c r="C88" s="228"/>
      <c r="D88" s="227"/>
    </row>
    <row r="89" spans="1:16" s="224" customFormat="1" ht="18" customHeight="1" x14ac:dyDescent="0.45">
      <c r="A89" s="236" t="s">
        <v>354</v>
      </c>
      <c r="B89" s="498"/>
      <c r="C89" s="228"/>
      <c r="D89" s="227"/>
    </row>
    <row r="90" spans="1:16" s="224" customFormat="1" ht="15" customHeight="1" x14ac:dyDescent="0.45">
      <c r="A90" s="32"/>
      <c r="B90" s="498"/>
      <c r="C90" s="228"/>
      <c r="D90" s="227"/>
    </row>
    <row r="91" spans="1:16" s="224" customFormat="1" ht="15" customHeight="1" x14ac:dyDescent="0.45">
      <c r="A91" s="32" t="s">
        <v>322</v>
      </c>
      <c r="B91" s="562" t="s">
        <v>339</v>
      </c>
      <c r="C91" s="226"/>
      <c r="D91" s="227"/>
    </row>
    <row r="92" spans="1:16" s="224" customFormat="1" ht="7.5" customHeight="1" x14ac:dyDescent="0.45">
      <c r="A92" s="32"/>
      <c r="B92" s="498"/>
      <c r="C92" s="226"/>
      <c r="D92" s="227"/>
    </row>
    <row r="93" spans="1:16" ht="15" customHeight="1" x14ac:dyDescent="0.45">
      <c r="A93" s="237" t="s">
        <v>509</v>
      </c>
      <c r="B93" s="563" t="s">
        <v>494</v>
      </c>
      <c r="C93" s="409"/>
      <c r="D93" s="218"/>
      <c r="J93" s="29"/>
      <c r="K93" s="29"/>
      <c r="L93" s="29"/>
      <c r="M93" s="29"/>
      <c r="N93" s="29"/>
      <c r="O93" s="29"/>
      <c r="P93" s="29"/>
    </row>
    <row r="94" spans="1:16" s="224" customFormat="1" ht="7.5" customHeight="1" x14ac:dyDescent="0.45">
      <c r="A94" s="32"/>
      <c r="B94" s="498"/>
      <c r="C94" s="226"/>
      <c r="D94" s="227"/>
    </row>
    <row r="95" spans="1:16" s="224" customFormat="1" ht="15" customHeight="1" x14ac:dyDescent="0.45">
      <c r="A95" s="32" t="s">
        <v>323</v>
      </c>
      <c r="B95" s="562" t="s">
        <v>340</v>
      </c>
      <c r="C95" s="226"/>
      <c r="D95" s="227"/>
    </row>
    <row r="96" spans="1:16" s="224" customFormat="1" ht="7.5" customHeight="1" x14ac:dyDescent="0.45">
      <c r="A96" s="32"/>
      <c r="B96" s="498"/>
      <c r="C96" s="226"/>
      <c r="D96" s="227"/>
    </row>
    <row r="97" spans="1:16" ht="15" customHeight="1" x14ac:dyDescent="0.45">
      <c r="A97" s="237" t="s">
        <v>514</v>
      </c>
      <c r="B97" s="563" t="s">
        <v>495</v>
      </c>
      <c r="C97" s="409"/>
      <c r="D97" s="218"/>
      <c r="J97" s="29"/>
      <c r="K97" s="29"/>
      <c r="L97" s="29"/>
      <c r="M97" s="29"/>
      <c r="N97" s="29"/>
      <c r="O97" s="29"/>
      <c r="P97" s="29"/>
    </row>
    <row r="98" spans="1:16" s="224" customFormat="1" ht="7.5" customHeight="1" x14ac:dyDescent="0.45">
      <c r="A98" s="32"/>
      <c r="B98" s="498"/>
      <c r="C98" s="226"/>
      <c r="D98" s="227"/>
    </row>
    <row r="99" spans="1:16" s="224" customFormat="1" ht="15" customHeight="1" x14ac:dyDescent="0.45">
      <c r="A99" s="32" t="s">
        <v>348</v>
      </c>
      <c r="B99" s="562" t="s">
        <v>341</v>
      </c>
      <c r="C99" s="226"/>
      <c r="D99" s="227"/>
    </row>
    <row r="100" spans="1:16" s="224" customFormat="1" ht="7.5" customHeight="1" x14ac:dyDescent="0.45">
      <c r="A100" s="32"/>
      <c r="B100" s="498"/>
      <c r="C100" s="226"/>
      <c r="D100" s="227"/>
    </row>
    <row r="101" spans="1:16" ht="15" customHeight="1" x14ac:dyDescent="0.45">
      <c r="A101" s="237" t="s">
        <v>510</v>
      </c>
      <c r="B101" s="563" t="s">
        <v>496</v>
      </c>
      <c r="C101" s="409"/>
      <c r="D101" s="218"/>
      <c r="J101" s="29"/>
      <c r="K101" s="29"/>
      <c r="L101" s="29"/>
      <c r="M101" s="29"/>
      <c r="N101" s="29"/>
      <c r="O101" s="29"/>
      <c r="P101" s="29"/>
    </row>
    <row r="102" spans="1:16" s="224" customFormat="1" ht="7.5" customHeight="1" x14ac:dyDescent="0.45">
      <c r="A102" s="32"/>
      <c r="B102" s="498"/>
      <c r="C102" s="228"/>
      <c r="D102" s="227"/>
    </row>
    <row r="103" spans="1:16" s="224" customFormat="1" ht="15" customHeight="1" x14ac:dyDescent="0.45">
      <c r="A103" s="32" t="s">
        <v>324</v>
      </c>
      <c r="B103" s="562" t="s">
        <v>342</v>
      </c>
      <c r="C103" s="226"/>
      <c r="D103" s="227"/>
    </row>
    <row r="104" spans="1:16" s="224" customFormat="1" ht="7.5" customHeight="1" x14ac:dyDescent="0.45">
      <c r="A104" s="32"/>
      <c r="B104" s="498"/>
      <c r="C104" s="226"/>
      <c r="D104" s="227"/>
    </row>
    <row r="105" spans="1:16" ht="15" customHeight="1" x14ac:dyDescent="0.45">
      <c r="A105" s="237" t="s">
        <v>511</v>
      </c>
      <c r="B105" s="563" t="s">
        <v>498</v>
      </c>
      <c r="C105" s="409"/>
      <c r="D105" s="218"/>
      <c r="J105" s="29"/>
      <c r="K105" s="29"/>
      <c r="L105" s="29"/>
      <c r="M105" s="29"/>
      <c r="N105" s="29"/>
      <c r="O105" s="29"/>
      <c r="P105" s="29"/>
    </row>
    <row r="106" spans="1:16" s="224" customFormat="1" ht="7.5" customHeight="1" x14ac:dyDescent="0.45">
      <c r="A106" s="32"/>
      <c r="B106" s="498"/>
      <c r="C106" s="228"/>
      <c r="D106" s="227"/>
    </row>
    <row r="107" spans="1:16" s="224" customFormat="1" ht="15" customHeight="1" x14ac:dyDescent="0.45">
      <c r="A107" s="32" t="s">
        <v>325</v>
      </c>
      <c r="B107" s="562" t="s">
        <v>343</v>
      </c>
      <c r="C107" s="226"/>
      <c r="D107" s="227"/>
    </row>
    <row r="108" spans="1:16" s="224" customFormat="1" ht="7.5" customHeight="1" x14ac:dyDescent="0.45">
      <c r="A108" s="32"/>
      <c r="B108" s="498"/>
      <c r="C108" s="226"/>
      <c r="D108" s="227"/>
    </row>
    <row r="109" spans="1:16" ht="15" customHeight="1" x14ac:dyDescent="0.45">
      <c r="A109" s="237" t="s">
        <v>497</v>
      </c>
      <c r="B109" s="563" t="s">
        <v>500</v>
      </c>
      <c r="C109" s="409"/>
      <c r="D109" s="218"/>
      <c r="J109" s="29"/>
      <c r="K109" s="29"/>
      <c r="L109" s="29"/>
      <c r="M109" s="29"/>
      <c r="N109" s="29"/>
      <c r="O109" s="29"/>
      <c r="P109" s="29"/>
    </row>
    <row r="110" spans="1:16" ht="7.5" customHeight="1" x14ac:dyDescent="0.45">
      <c r="A110" s="239"/>
      <c r="B110" s="498"/>
      <c r="C110" s="409"/>
      <c r="D110" s="218"/>
      <c r="J110" s="29"/>
      <c r="K110" s="29"/>
      <c r="L110" s="29"/>
      <c r="M110" s="29"/>
      <c r="N110" s="29"/>
      <c r="O110" s="29"/>
      <c r="P110" s="29"/>
    </row>
    <row r="111" spans="1:16" ht="15" customHeight="1" x14ac:dyDescent="0.45">
      <c r="A111" s="237" t="s">
        <v>527</v>
      </c>
      <c r="B111" s="563" t="s">
        <v>501</v>
      </c>
      <c r="C111" s="409"/>
      <c r="D111" s="218"/>
      <c r="J111" s="29"/>
      <c r="K111" s="29"/>
      <c r="L111" s="29"/>
      <c r="M111" s="29"/>
      <c r="N111" s="29"/>
      <c r="O111" s="29"/>
      <c r="P111" s="29"/>
    </row>
    <row r="112" spans="1:16" ht="7.5" customHeight="1" x14ac:dyDescent="0.45">
      <c r="A112" s="239"/>
      <c r="B112" s="498"/>
      <c r="C112" s="409"/>
      <c r="D112" s="218"/>
      <c r="J112" s="29"/>
      <c r="K112" s="29"/>
      <c r="L112" s="29"/>
      <c r="M112" s="29"/>
      <c r="N112" s="29"/>
      <c r="O112" s="29"/>
      <c r="P112" s="29"/>
    </row>
    <row r="113" spans="1:16" ht="15" customHeight="1" x14ac:dyDescent="0.45">
      <c r="A113" s="237" t="s">
        <v>528</v>
      </c>
      <c r="B113" s="563" t="s">
        <v>594</v>
      </c>
      <c r="C113" s="409"/>
      <c r="D113" s="218"/>
      <c r="J113" s="29"/>
      <c r="K113" s="29"/>
      <c r="L113" s="29"/>
      <c r="M113" s="29"/>
      <c r="N113" s="29"/>
      <c r="O113" s="29"/>
      <c r="P113" s="29"/>
    </row>
    <row r="114" spans="1:16" s="224" customFormat="1" ht="7.5" customHeight="1" x14ac:dyDescent="0.45">
      <c r="A114" s="32"/>
      <c r="B114" s="498"/>
      <c r="C114" s="228"/>
      <c r="D114" s="227"/>
    </row>
    <row r="115" spans="1:16" s="224" customFormat="1" ht="15" customHeight="1" x14ac:dyDescent="0.45">
      <c r="A115" s="32" t="s">
        <v>515</v>
      </c>
      <c r="B115" s="562" t="s">
        <v>502</v>
      </c>
      <c r="C115" s="226"/>
      <c r="D115" s="227"/>
    </row>
    <row r="116" spans="1:16" s="224" customFormat="1" ht="7.5" customHeight="1" x14ac:dyDescent="0.45">
      <c r="A116" s="32"/>
      <c r="B116" s="498"/>
      <c r="C116" s="226"/>
      <c r="D116" s="227"/>
    </row>
    <row r="117" spans="1:16" ht="15" customHeight="1" x14ac:dyDescent="0.45">
      <c r="A117" s="237" t="s">
        <v>499</v>
      </c>
      <c r="B117" s="563" t="s">
        <v>595</v>
      </c>
      <c r="C117" s="409"/>
      <c r="D117" s="218"/>
      <c r="J117" s="29"/>
      <c r="K117" s="29"/>
      <c r="L117" s="29"/>
      <c r="M117" s="29"/>
      <c r="N117" s="29"/>
      <c r="O117" s="29"/>
      <c r="P117" s="29"/>
    </row>
    <row r="118" spans="1:16" ht="7.5" customHeight="1" x14ac:dyDescent="0.45">
      <c r="A118" s="239"/>
      <c r="B118" s="498"/>
      <c r="C118" s="409"/>
      <c r="D118" s="218"/>
      <c r="J118" s="29"/>
      <c r="K118" s="29"/>
      <c r="L118" s="29"/>
      <c r="M118" s="29"/>
      <c r="N118" s="29"/>
      <c r="O118" s="29"/>
      <c r="P118" s="29"/>
    </row>
    <row r="119" spans="1:16" ht="15" customHeight="1" x14ac:dyDescent="0.45">
      <c r="A119" s="237" t="s">
        <v>529</v>
      </c>
      <c r="B119" s="563" t="s">
        <v>596</v>
      </c>
      <c r="C119" s="409"/>
      <c r="D119" s="218"/>
      <c r="J119" s="29"/>
      <c r="K119" s="29"/>
      <c r="L119" s="29"/>
      <c r="M119" s="29"/>
      <c r="N119" s="29"/>
      <c r="O119" s="29"/>
      <c r="P119" s="29"/>
    </row>
    <row r="120" spans="1:16" ht="7.5" customHeight="1" x14ac:dyDescent="0.45">
      <c r="A120" s="239"/>
      <c r="B120" s="498"/>
      <c r="C120" s="409"/>
      <c r="D120" s="218"/>
      <c r="J120" s="29"/>
      <c r="K120" s="29"/>
      <c r="L120" s="29"/>
      <c r="M120" s="29"/>
      <c r="N120" s="29"/>
      <c r="O120" s="29"/>
      <c r="P120" s="29"/>
    </row>
    <row r="121" spans="1:16" ht="15" customHeight="1" x14ac:dyDescent="0.45">
      <c r="A121" s="237" t="s">
        <v>512</v>
      </c>
      <c r="B121" s="563" t="s">
        <v>503</v>
      </c>
      <c r="C121" s="409"/>
      <c r="D121" s="218"/>
      <c r="J121" s="29"/>
      <c r="K121" s="29"/>
      <c r="L121" s="29"/>
      <c r="M121" s="29"/>
      <c r="N121" s="29"/>
      <c r="O121" s="29"/>
      <c r="P121" s="29"/>
    </row>
    <row r="122" spans="1:16" ht="7.5" customHeight="1" x14ac:dyDescent="0.45">
      <c r="A122" s="239"/>
      <c r="B122" s="498"/>
      <c r="C122" s="409"/>
      <c r="D122" s="218"/>
      <c r="J122" s="29"/>
      <c r="K122" s="29"/>
      <c r="L122" s="29"/>
      <c r="M122" s="29"/>
      <c r="N122" s="29"/>
      <c r="O122" s="29"/>
      <c r="P122" s="29"/>
    </row>
    <row r="123" spans="1:16" ht="15" customHeight="1" x14ac:dyDescent="0.45">
      <c r="A123" s="237" t="s">
        <v>513</v>
      </c>
      <c r="B123" s="563" t="s">
        <v>597</v>
      </c>
      <c r="C123" s="409"/>
      <c r="D123" s="218"/>
      <c r="J123" s="29"/>
      <c r="K123" s="29"/>
      <c r="L123" s="29"/>
      <c r="M123" s="29"/>
      <c r="N123" s="29"/>
      <c r="O123" s="29"/>
      <c r="P123" s="29"/>
    </row>
    <row r="124" spans="1:16" s="224" customFormat="1" ht="15" customHeight="1" x14ac:dyDescent="0.45">
      <c r="A124" s="238"/>
      <c r="B124" s="500"/>
    </row>
    <row r="125" spans="1:16" s="224" customFormat="1" ht="15" customHeight="1" x14ac:dyDescent="0.45">
      <c r="A125" s="238" t="s">
        <v>653</v>
      </c>
      <c r="B125" s="699" t="s">
        <v>653</v>
      </c>
    </row>
    <row r="126" spans="1:16" s="224" customFormat="1" ht="7.5" customHeight="1" x14ac:dyDescent="0.45">
      <c r="A126" s="238"/>
      <c r="B126" s="500"/>
    </row>
    <row r="127" spans="1:16" s="224" customFormat="1" x14ac:dyDescent="0.45">
      <c r="A127" s="32" t="s">
        <v>226</v>
      </c>
      <c r="B127" s="562" t="s">
        <v>226</v>
      </c>
    </row>
    <row r="128" spans="1:16" s="224" customFormat="1" x14ac:dyDescent="0.45">
      <c r="A128" s="218"/>
      <c r="B128" s="500"/>
    </row>
    <row r="129" spans="1:17" s="224" customFormat="1" x14ac:dyDescent="0.45">
      <c r="A129" s="218"/>
      <c r="B129" s="500"/>
    </row>
    <row r="130" spans="1:17" x14ac:dyDescent="0.45">
      <c r="K130" s="29"/>
      <c r="L130" s="29"/>
      <c r="M130" s="29"/>
      <c r="N130" s="29"/>
      <c r="O130" s="29"/>
      <c r="P130" s="29"/>
      <c r="Q130" s="29"/>
    </row>
    <row r="131" spans="1:17" x14ac:dyDescent="0.45">
      <c r="K131" s="29"/>
      <c r="L131" s="29"/>
      <c r="M131" s="29"/>
      <c r="N131" s="29"/>
      <c r="O131" s="29"/>
      <c r="P131" s="29"/>
      <c r="Q131" s="29"/>
    </row>
    <row r="132" spans="1:17" x14ac:dyDescent="0.45">
      <c r="K132" s="29"/>
      <c r="L132" s="29"/>
      <c r="M132" s="29"/>
      <c r="N132" s="29"/>
      <c r="O132" s="29"/>
      <c r="P132" s="29"/>
      <c r="Q132" s="29"/>
    </row>
    <row r="133" spans="1:17" x14ac:dyDescent="0.45">
      <c r="K133" s="29"/>
      <c r="L133" s="29"/>
      <c r="M133" s="29"/>
      <c r="N133" s="29"/>
      <c r="O133" s="29"/>
      <c r="P133" s="29"/>
      <c r="Q133" s="29"/>
    </row>
    <row r="134" spans="1:17" x14ac:dyDescent="0.45">
      <c r="K134" s="29"/>
      <c r="L134" s="29"/>
      <c r="M134" s="29"/>
      <c r="N134" s="29"/>
      <c r="O134" s="29"/>
      <c r="P134" s="29"/>
      <c r="Q134" s="29"/>
    </row>
    <row r="135" spans="1:17" x14ac:dyDescent="0.45">
      <c r="K135" s="29"/>
      <c r="L135" s="29"/>
      <c r="M135" s="29"/>
      <c r="N135" s="29"/>
      <c r="O135" s="29"/>
      <c r="P135" s="29"/>
      <c r="Q135" s="29"/>
    </row>
    <row r="136" spans="1:17" x14ac:dyDescent="0.45">
      <c r="K136" s="29"/>
      <c r="L136" s="29"/>
      <c r="M136" s="29"/>
      <c r="N136" s="29"/>
      <c r="O136" s="29"/>
      <c r="P136" s="29"/>
      <c r="Q136" s="29"/>
    </row>
    <row r="137" spans="1:17" x14ac:dyDescent="0.45">
      <c r="K137" s="29"/>
      <c r="L137" s="29"/>
      <c r="M137" s="29"/>
      <c r="N137" s="29"/>
      <c r="O137" s="29"/>
      <c r="P137" s="29"/>
      <c r="Q137" s="29"/>
    </row>
    <row r="138" spans="1:17" x14ac:dyDescent="0.45">
      <c r="K138" s="29"/>
      <c r="L138" s="29"/>
      <c r="M138" s="29"/>
      <c r="N138" s="29"/>
      <c r="O138" s="29"/>
      <c r="P138" s="29"/>
      <c r="Q138" s="29"/>
    </row>
    <row r="139" spans="1:17" x14ac:dyDescent="0.45">
      <c r="K139" s="29"/>
      <c r="L139" s="29"/>
      <c r="M139" s="29"/>
      <c r="N139" s="29"/>
      <c r="O139" s="29"/>
      <c r="P139" s="29"/>
      <c r="Q139" s="29"/>
    </row>
    <row r="140" spans="1:17" x14ac:dyDescent="0.45">
      <c r="K140" s="29"/>
      <c r="L140" s="29"/>
      <c r="M140" s="29"/>
      <c r="N140" s="29"/>
      <c r="O140" s="29"/>
      <c r="P140" s="29"/>
      <c r="Q140" s="29"/>
    </row>
    <row r="141" spans="1:17" x14ac:dyDescent="0.45">
      <c r="K141" s="29"/>
      <c r="L141" s="29"/>
      <c r="M141" s="29"/>
      <c r="N141" s="29"/>
      <c r="O141" s="29"/>
      <c r="P141" s="29"/>
      <c r="Q141" s="29"/>
    </row>
    <row r="142" spans="1:17" x14ac:dyDescent="0.45">
      <c r="K142" s="29"/>
      <c r="L142" s="29"/>
      <c r="M142" s="29"/>
      <c r="N142" s="29"/>
      <c r="O142" s="29"/>
      <c r="P142" s="29"/>
      <c r="Q142" s="29"/>
    </row>
    <row r="143" spans="1:17" x14ac:dyDescent="0.45">
      <c r="K143" s="29"/>
      <c r="L143" s="29"/>
      <c r="M143" s="29"/>
      <c r="N143" s="29"/>
      <c r="O143" s="29"/>
      <c r="P143" s="29"/>
      <c r="Q143" s="29"/>
    </row>
    <row r="144" spans="1:17" x14ac:dyDescent="0.45">
      <c r="K144" s="29"/>
      <c r="L144" s="29"/>
      <c r="M144" s="29"/>
      <c r="N144" s="29"/>
      <c r="O144" s="29"/>
      <c r="P144" s="29"/>
      <c r="Q144" s="29"/>
    </row>
    <row r="145" spans="11:17" x14ac:dyDescent="0.45">
      <c r="K145" s="29"/>
      <c r="L145" s="29"/>
      <c r="M145" s="29"/>
      <c r="N145" s="29"/>
      <c r="O145" s="29"/>
      <c r="P145" s="29"/>
      <c r="Q145" s="29"/>
    </row>
    <row r="146" spans="11:17" x14ac:dyDescent="0.45">
      <c r="K146" s="29"/>
      <c r="L146" s="29"/>
      <c r="M146" s="29"/>
      <c r="N146" s="29"/>
      <c r="O146" s="29"/>
      <c r="P146" s="29"/>
      <c r="Q146" s="29"/>
    </row>
    <row r="147" spans="11:17" x14ac:dyDescent="0.45">
      <c r="K147" s="29"/>
      <c r="L147" s="29"/>
      <c r="M147" s="29"/>
      <c r="N147" s="29"/>
      <c r="O147" s="29"/>
      <c r="P147" s="29"/>
      <c r="Q147" s="29"/>
    </row>
    <row r="148" spans="11:17" x14ac:dyDescent="0.45">
      <c r="K148" s="29"/>
      <c r="L148" s="29"/>
      <c r="M148" s="29"/>
      <c r="N148" s="29"/>
      <c r="O148" s="29"/>
      <c r="P148" s="29"/>
      <c r="Q148" s="29"/>
    </row>
    <row r="149" spans="11:17" x14ac:dyDescent="0.45">
      <c r="K149" s="29"/>
      <c r="L149" s="29"/>
      <c r="M149" s="29"/>
      <c r="N149" s="29"/>
      <c r="O149" s="29"/>
      <c r="P149" s="29"/>
      <c r="Q149" s="29"/>
    </row>
    <row r="150" spans="11:17" x14ac:dyDescent="0.45">
      <c r="K150" s="29"/>
      <c r="L150" s="29"/>
      <c r="M150" s="29"/>
      <c r="N150" s="29"/>
      <c r="O150" s="29"/>
      <c r="P150" s="29"/>
      <c r="Q150" s="29"/>
    </row>
    <row r="151" spans="11:17" x14ac:dyDescent="0.45">
      <c r="K151" s="29"/>
      <c r="L151" s="29"/>
      <c r="M151" s="29"/>
      <c r="N151" s="29"/>
      <c r="O151" s="29"/>
      <c r="P151" s="29"/>
      <c r="Q151" s="29"/>
    </row>
    <row r="152" spans="11:17" x14ac:dyDescent="0.45">
      <c r="K152" s="29"/>
      <c r="L152" s="29"/>
      <c r="M152" s="29"/>
      <c r="N152" s="29"/>
      <c r="O152" s="29"/>
      <c r="P152" s="29"/>
      <c r="Q152" s="29"/>
    </row>
    <row r="153" spans="11:17" x14ac:dyDescent="0.45">
      <c r="K153" s="29"/>
      <c r="L153" s="29"/>
      <c r="M153" s="29"/>
      <c r="N153" s="29"/>
      <c r="O153" s="29"/>
      <c r="P153" s="29"/>
      <c r="Q153" s="29"/>
    </row>
    <row r="154" spans="11:17" x14ac:dyDescent="0.45">
      <c r="K154" s="29"/>
      <c r="L154" s="29"/>
      <c r="M154" s="29"/>
      <c r="N154" s="29"/>
      <c r="O154" s="29"/>
      <c r="P154" s="29"/>
      <c r="Q154" s="29"/>
    </row>
    <row r="155" spans="11:17" x14ac:dyDescent="0.45">
      <c r="K155" s="29"/>
      <c r="L155" s="29"/>
      <c r="M155" s="29"/>
      <c r="N155" s="29"/>
      <c r="O155" s="29"/>
      <c r="P155" s="29"/>
      <c r="Q155" s="29"/>
    </row>
    <row r="156" spans="11:17" x14ac:dyDescent="0.45">
      <c r="K156" s="29"/>
      <c r="L156" s="29"/>
      <c r="M156" s="29"/>
      <c r="N156" s="29"/>
      <c r="O156" s="29"/>
      <c r="P156" s="29"/>
      <c r="Q156" s="29"/>
    </row>
    <row r="157" spans="11:17" x14ac:dyDescent="0.45">
      <c r="K157" s="29"/>
      <c r="L157" s="29"/>
      <c r="M157" s="29"/>
      <c r="N157" s="29"/>
      <c r="O157" s="29"/>
      <c r="P157" s="29"/>
      <c r="Q157" s="29"/>
    </row>
    <row r="158" spans="11:17" x14ac:dyDescent="0.45">
      <c r="K158" s="29"/>
      <c r="L158" s="29"/>
      <c r="M158" s="29"/>
      <c r="N158" s="29"/>
      <c r="O158" s="29"/>
      <c r="P158" s="29"/>
      <c r="Q158" s="29"/>
    </row>
    <row r="159" spans="11:17" x14ac:dyDescent="0.45">
      <c r="K159" s="29"/>
      <c r="L159" s="29"/>
      <c r="M159" s="29"/>
      <c r="N159" s="29"/>
      <c r="O159" s="29"/>
      <c r="P159" s="29"/>
      <c r="Q159" s="29"/>
    </row>
    <row r="160" spans="11:17" x14ac:dyDescent="0.45">
      <c r="K160" s="29"/>
      <c r="L160" s="29"/>
      <c r="M160" s="29"/>
      <c r="N160" s="29"/>
      <c r="O160" s="29"/>
      <c r="P160" s="29"/>
      <c r="Q160" s="29"/>
    </row>
    <row r="161" spans="11:17" x14ac:dyDescent="0.45">
      <c r="K161" s="29"/>
      <c r="L161" s="29"/>
      <c r="M161" s="29"/>
      <c r="N161" s="29"/>
      <c r="O161" s="29"/>
      <c r="P161" s="29"/>
      <c r="Q161" s="29"/>
    </row>
    <row r="162" spans="11:17" x14ac:dyDescent="0.45">
      <c r="K162" s="29"/>
      <c r="L162" s="29"/>
      <c r="M162" s="29"/>
      <c r="N162" s="29"/>
      <c r="O162" s="29"/>
      <c r="P162" s="29"/>
      <c r="Q162" s="29"/>
    </row>
    <row r="163" spans="11:17" x14ac:dyDescent="0.45">
      <c r="K163" s="29"/>
      <c r="L163" s="29"/>
      <c r="M163" s="29"/>
      <c r="N163" s="29"/>
      <c r="O163" s="29"/>
      <c r="P163" s="29"/>
      <c r="Q163" s="29"/>
    </row>
    <row r="164" spans="11:17" x14ac:dyDescent="0.45">
      <c r="K164" s="29"/>
      <c r="L164" s="29"/>
      <c r="M164" s="29"/>
      <c r="N164" s="29"/>
      <c r="O164" s="29"/>
      <c r="P164" s="29"/>
      <c r="Q164" s="29"/>
    </row>
    <row r="165" spans="11:17" x14ac:dyDescent="0.45">
      <c r="K165" s="29"/>
      <c r="L165" s="29"/>
      <c r="M165" s="29"/>
      <c r="N165" s="29"/>
      <c r="O165" s="29"/>
      <c r="P165" s="29"/>
      <c r="Q165" s="29"/>
    </row>
    <row r="166" spans="11:17" x14ac:dyDescent="0.45">
      <c r="K166" s="29"/>
      <c r="L166" s="29"/>
      <c r="M166" s="29"/>
      <c r="N166" s="29"/>
      <c r="O166" s="29"/>
      <c r="P166" s="29"/>
      <c r="Q166" s="29"/>
    </row>
    <row r="167" spans="11:17" x14ac:dyDescent="0.45">
      <c r="K167" s="29"/>
      <c r="L167" s="29"/>
      <c r="M167" s="29"/>
      <c r="N167" s="29"/>
      <c r="O167" s="29"/>
      <c r="P167" s="29"/>
      <c r="Q167" s="29"/>
    </row>
    <row r="168" spans="11:17" x14ac:dyDescent="0.45">
      <c r="K168" s="29"/>
      <c r="L168" s="29"/>
      <c r="M168" s="29"/>
      <c r="N168" s="29"/>
      <c r="O168" s="29"/>
      <c r="P168" s="29"/>
      <c r="Q168" s="29"/>
    </row>
    <row r="169" spans="11:17" x14ac:dyDescent="0.45">
      <c r="K169" s="29"/>
      <c r="L169" s="29"/>
      <c r="M169" s="29"/>
      <c r="N169" s="29"/>
      <c r="O169" s="29"/>
      <c r="P169" s="29"/>
      <c r="Q169" s="29"/>
    </row>
    <row r="170" spans="11:17" x14ac:dyDescent="0.45">
      <c r="K170" s="29"/>
      <c r="L170" s="29"/>
      <c r="M170" s="29"/>
      <c r="N170" s="29"/>
      <c r="O170" s="29"/>
      <c r="P170" s="29"/>
      <c r="Q170" s="29"/>
    </row>
    <row r="171" spans="11:17" x14ac:dyDescent="0.45">
      <c r="K171" s="29"/>
      <c r="L171" s="29"/>
      <c r="M171" s="29"/>
      <c r="N171" s="29"/>
      <c r="O171" s="29"/>
      <c r="P171" s="29"/>
      <c r="Q171" s="29"/>
    </row>
    <row r="172" spans="11:17" x14ac:dyDescent="0.45">
      <c r="K172" s="29"/>
      <c r="L172" s="29"/>
      <c r="M172" s="29"/>
      <c r="N172" s="29"/>
      <c r="O172" s="29"/>
      <c r="P172" s="29"/>
      <c r="Q172" s="29"/>
    </row>
    <row r="173" spans="11:17" x14ac:dyDescent="0.45">
      <c r="K173" s="29"/>
      <c r="L173" s="29"/>
      <c r="M173" s="29"/>
      <c r="N173" s="29"/>
      <c r="O173" s="29"/>
      <c r="P173" s="29"/>
      <c r="Q173" s="29"/>
    </row>
    <row r="174" spans="11:17" x14ac:dyDescent="0.45">
      <c r="K174" s="29"/>
      <c r="L174" s="29"/>
      <c r="M174" s="29"/>
      <c r="N174" s="29"/>
      <c r="O174" s="29"/>
      <c r="P174" s="29"/>
      <c r="Q174" s="29"/>
    </row>
    <row r="175" spans="11:17" x14ac:dyDescent="0.45">
      <c r="K175" s="29"/>
      <c r="L175" s="29"/>
      <c r="M175" s="29"/>
      <c r="N175" s="29"/>
      <c r="O175" s="29"/>
      <c r="P175" s="29"/>
      <c r="Q175" s="29"/>
    </row>
    <row r="176" spans="11:17" x14ac:dyDescent="0.45">
      <c r="K176" s="29"/>
      <c r="L176" s="29"/>
      <c r="M176" s="29"/>
      <c r="N176" s="29"/>
      <c r="O176" s="29"/>
      <c r="P176" s="29"/>
      <c r="Q176" s="29"/>
    </row>
    <row r="177" spans="11:17" x14ac:dyDescent="0.45">
      <c r="K177" s="29"/>
      <c r="L177" s="29"/>
      <c r="M177" s="29"/>
      <c r="N177" s="29"/>
      <c r="O177" s="29"/>
      <c r="P177" s="29"/>
      <c r="Q177" s="29"/>
    </row>
    <row r="178" spans="11:17" x14ac:dyDescent="0.45">
      <c r="K178" s="29"/>
      <c r="L178" s="29"/>
      <c r="M178" s="29"/>
      <c r="N178" s="29"/>
      <c r="O178" s="29"/>
      <c r="P178" s="29"/>
      <c r="Q178" s="29"/>
    </row>
    <row r="179" spans="11:17" x14ac:dyDescent="0.45">
      <c r="K179" s="29"/>
      <c r="L179" s="29"/>
      <c r="M179" s="29"/>
      <c r="N179" s="29"/>
      <c r="O179" s="29"/>
      <c r="P179" s="29"/>
      <c r="Q179" s="29"/>
    </row>
    <row r="180" spans="11:17" x14ac:dyDescent="0.45">
      <c r="K180" s="29"/>
      <c r="L180" s="29"/>
      <c r="M180" s="29"/>
      <c r="N180" s="29"/>
      <c r="O180" s="29"/>
      <c r="P180" s="29"/>
      <c r="Q180" s="29"/>
    </row>
    <row r="181" spans="11:17" x14ac:dyDescent="0.45">
      <c r="K181" s="29"/>
      <c r="L181" s="29"/>
      <c r="M181" s="29"/>
      <c r="N181" s="29"/>
      <c r="O181" s="29"/>
      <c r="P181" s="29"/>
      <c r="Q181" s="29"/>
    </row>
    <row r="182" spans="11:17" x14ac:dyDescent="0.45">
      <c r="K182" s="29"/>
      <c r="L182" s="29"/>
      <c r="M182" s="29"/>
      <c r="N182" s="29"/>
      <c r="O182" s="29"/>
      <c r="P182" s="29"/>
      <c r="Q182" s="29"/>
    </row>
    <row r="183" spans="11:17" x14ac:dyDescent="0.45">
      <c r="K183" s="29"/>
      <c r="L183" s="29"/>
      <c r="M183" s="29"/>
      <c r="N183" s="29"/>
      <c r="O183" s="29"/>
      <c r="P183" s="29"/>
      <c r="Q183" s="29"/>
    </row>
    <row r="184" spans="11:17" x14ac:dyDescent="0.45">
      <c r="K184" s="29"/>
      <c r="L184" s="29"/>
      <c r="M184" s="29"/>
      <c r="N184" s="29"/>
      <c r="O184" s="29"/>
      <c r="P184" s="29"/>
      <c r="Q184" s="29"/>
    </row>
    <row r="185" spans="11:17" x14ac:dyDescent="0.45">
      <c r="K185" s="29"/>
      <c r="L185" s="29"/>
      <c r="M185" s="29"/>
      <c r="N185" s="29"/>
      <c r="O185" s="29"/>
      <c r="P185" s="29"/>
      <c r="Q185" s="29"/>
    </row>
    <row r="186" spans="11:17" x14ac:dyDescent="0.45">
      <c r="K186" s="29"/>
      <c r="L186" s="29"/>
      <c r="M186" s="29"/>
      <c r="N186" s="29"/>
      <c r="O186" s="29"/>
      <c r="P186" s="29"/>
      <c r="Q186" s="29"/>
    </row>
    <row r="187" spans="11:17" x14ac:dyDescent="0.45">
      <c r="K187" s="29"/>
      <c r="L187" s="29"/>
      <c r="M187" s="29"/>
      <c r="N187" s="29"/>
      <c r="O187" s="29"/>
      <c r="P187" s="29"/>
      <c r="Q187" s="29"/>
    </row>
    <row r="188" spans="11:17" x14ac:dyDescent="0.45">
      <c r="K188" s="29"/>
      <c r="L188" s="29"/>
      <c r="M188" s="29"/>
      <c r="N188" s="29"/>
      <c r="O188" s="29"/>
      <c r="P188" s="29"/>
      <c r="Q188" s="29"/>
    </row>
    <row r="189" spans="11:17" x14ac:dyDescent="0.45">
      <c r="K189" s="29"/>
      <c r="L189" s="29"/>
      <c r="M189" s="29"/>
      <c r="N189" s="29"/>
      <c r="O189" s="29"/>
      <c r="P189" s="29"/>
      <c r="Q189" s="29"/>
    </row>
    <row r="190" spans="11:17" x14ac:dyDescent="0.45">
      <c r="K190" s="29"/>
      <c r="L190" s="29"/>
      <c r="M190" s="29"/>
      <c r="N190" s="29"/>
      <c r="O190" s="29"/>
      <c r="P190" s="29"/>
      <c r="Q190" s="29"/>
    </row>
    <row r="191" spans="11:17" x14ac:dyDescent="0.45">
      <c r="K191" s="29"/>
      <c r="L191" s="29"/>
      <c r="M191" s="29"/>
      <c r="N191" s="29"/>
      <c r="O191" s="29"/>
      <c r="P191" s="29"/>
      <c r="Q191" s="29"/>
    </row>
    <row r="192" spans="11:17" x14ac:dyDescent="0.45">
      <c r="K192" s="29"/>
      <c r="L192" s="29"/>
      <c r="M192" s="29"/>
      <c r="N192" s="29"/>
      <c r="O192" s="29"/>
      <c r="P192" s="29"/>
      <c r="Q192" s="29"/>
    </row>
    <row r="193" spans="11:17" x14ac:dyDescent="0.45">
      <c r="K193" s="29"/>
      <c r="L193" s="29"/>
      <c r="M193" s="29"/>
      <c r="N193" s="29"/>
      <c r="O193" s="29"/>
      <c r="P193" s="29"/>
      <c r="Q193" s="29"/>
    </row>
    <row r="194" spans="11:17" x14ac:dyDescent="0.45">
      <c r="K194" s="29"/>
      <c r="L194" s="29"/>
      <c r="M194" s="29"/>
      <c r="N194" s="29"/>
      <c r="O194" s="29"/>
      <c r="P194" s="29"/>
      <c r="Q194" s="29"/>
    </row>
    <row r="195" spans="11:17" x14ac:dyDescent="0.45">
      <c r="K195" s="29"/>
      <c r="L195" s="29"/>
      <c r="M195" s="29"/>
      <c r="N195" s="29"/>
      <c r="O195" s="29"/>
      <c r="P195" s="29"/>
      <c r="Q195" s="29"/>
    </row>
    <row r="196" spans="11:17" x14ac:dyDescent="0.45">
      <c r="K196" s="29"/>
      <c r="L196" s="29"/>
      <c r="M196" s="29"/>
      <c r="N196" s="29"/>
      <c r="O196" s="29"/>
      <c r="P196" s="29"/>
      <c r="Q196" s="29"/>
    </row>
    <row r="197" spans="11:17" x14ac:dyDescent="0.45">
      <c r="K197" s="29"/>
      <c r="L197" s="29"/>
      <c r="M197" s="29"/>
      <c r="N197" s="29"/>
      <c r="O197" s="29"/>
      <c r="P197" s="29"/>
      <c r="Q197" s="29"/>
    </row>
    <row r="198" spans="11:17" x14ac:dyDescent="0.45">
      <c r="K198" s="29"/>
      <c r="L198" s="29"/>
      <c r="M198" s="29"/>
      <c r="N198" s="29"/>
      <c r="O198" s="29"/>
      <c r="P198" s="29"/>
      <c r="Q198" s="29"/>
    </row>
    <row r="199" spans="11:17" x14ac:dyDescent="0.45">
      <c r="K199" s="29"/>
      <c r="L199" s="29"/>
      <c r="M199" s="29"/>
      <c r="N199" s="29"/>
      <c r="O199" s="29"/>
      <c r="P199" s="29"/>
      <c r="Q199" s="29"/>
    </row>
    <row r="200" spans="11:17" x14ac:dyDescent="0.45">
      <c r="K200" s="29"/>
      <c r="L200" s="29"/>
      <c r="M200" s="29"/>
      <c r="N200" s="29"/>
      <c r="O200" s="29"/>
      <c r="P200" s="29"/>
      <c r="Q200" s="29"/>
    </row>
    <row r="201" spans="11:17" x14ac:dyDescent="0.45">
      <c r="K201" s="29"/>
      <c r="L201" s="29"/>
      <c r="M201" s="29"/>
      <c r="N201" s="29"/>
      <c r="O201" s="29"/>
      <c r="P201" s="29"/>
      <c r="Q201" s="29"/>
    </row>
  </sheetData>
  <hyperlinks>
    <hyperlink ref="B3" location="'Important Notice'!A1" display="Important notice"/>
    <hyperlink ref="B5" location="Highlights!A1" display="Highlights"/>
    <hyperlink ref="B9" location="'Table 1'!A1" display="Table 1"/>
    <hyperlink ref="B13" location="'Table 2'!A1" display="Table 2"/>
    <hyperlink ref="B19" location="'Table 3'!A1" display="Table 3"/>
    <hyperlink ref="B25" location="'Table 4'!A1" display="Table 4"/>
    <hyperlink ref="B29" location="'Table 5'!A1" display="Table 5"/>
    <hyperlink ref="B33" location="'Table 6'!A1" display="Table 6"/>
    <hyperlink ref="B39" location="'Table 7'!A1" display="Table 7"/>
    <hyperlink ref="B47" location="'Table 8'!A1" display="Table 8"/>
    <hyperlink ref="B51" location="'Table 9'!A1" display="Table 9"/>
    <hyperlink ref="B55" location="'Table 10'!A1" display="Table 10"/>
    <hyperlink ref="B59" location="'Table 11'!A1" display="Table 11"/>
    <hyperlink ref="B69" location="'Table 12'!A1" display="Table 12"/>
    <hyperlink ref="B81" location="'Table 14'!A1" display="Table 14"/>
    <hyperlink ref="B91" location="'Table 15'!A1" display="Table 15"/>
    <hyperlink ref="B95" location="'Table 16'!A1" display="Table 16"/>
    <hyperlink ref="B99" location="'Table 17'!A1" display="Table 17"/>
    <hyperlink ref="B103" location="'Table 18'!A1" display="Table 18"/>
    <hyperlink ref="B107" location="'Table 19'!A1" display="Table 19"/>
    <hyperlink ref="B115" location="'Table 20'!A1" display="Table 20"/>
    <hyperlink ref="B127" location="'Explanatory Notes'!A1" display="Explanatory notes"/>
    <hyperlink ref="B11" location="'Table 1a'!A1" display="Table 1a"/>
    <hyperlink ref="B15" location="'Table 2'!A1" display="Table 2"/>
    <hyperlink ref="B21" location="'Table 3a'!A1" display="Table 3a"/>
    <hyperlink ref="B23" location="'Table 3b'!A1" display="Table 3b"/>
    <hyperlink ref="B27" location="'Table 4a'!A1" display="Table 4a"/>
    <hyperlink ref="B31" location="'Table 5a'!A1" display="Table 5a"/>
    <hyperlink ref="B35" location="'Table 6a'!A1" display="Table 6a"/>
    <hyperlink ref="B37" location="'Table 6b'!A1" display="Table 6b"/>
    <hyperlink ref="B41" location="'Table 7a'!A1" display="Table 7a"/>
    <hyperlink ref="B43" location="'Table 7b'!A1" display="Table 7b"/>
    <hyperlink ref="B45" location="'Table 7c'!A1" display="Table 7c"/>
    <hyperlink ref="B49" location="'Table 8a'!A1" display="Table 8a"/>
    <hyperlink ref="B53" location="'Table 9a'!A1" display="Table 9a"/>
    <hyperlink ref="B57" location="'Table 10a'!A1" display="Table 10a"/>
    <hyperlink ref="B61" location="'Table 11a'!A1" display="Table 11a"/>
    <hyperlink ref="B63" location="'Table 11b'!A1" display="Table 11b"/>
    <hyperlink ref="B65" location="'Table 11c'!A1" display="Table 11c"/>
    <hyperlink ref="B67" location="'Table 11d'!A1" display="Table 11d"/>
    <hyperlink ref="B71" location="'Table 12a'!A1" display="Table 12a"/>
    <hyperlink ref="B83" location="'Table 14a'!A1" display="Table 14a"/>
    <hyperlink ref="B85" location="'Table 14b'!A1" display="Table 14b"/>
    <hyperlink ref="B87" location="'Table 14c'!A1" display="Table 14c"/>
    <hyperlink ref="B93" location="'Table 15a'!A1" display="Table 15a"/>
    <hyperlink ref="B97" location="'Table 16a'!A1" display="Table 16a"/>
    <hyperlink ref="B101" location="'Table 17a'!A1" display="Table 17a"/>
    <hyperlink ref="B105" location="'Table 18a'!A1" display="Table 18a"/>
    <hyperlink ref="B109" location="'Table 19a'!A1" display="Table 19a"/>
    <hyperlink ref="B111" location="'Table 19b'!A1" display="Table 19b"/>
    <hyperlink ref="B113" location="'Table 19c'!A1" display="Table 19c"/>
    <hyperlink ref="B117" location="'Table 20a'!A1" display="Table 20a"/>
    <hyperlink ref="B119" location="'Table 20b'!A1" display="Table 20b"/>
    <hyperlink ref="B121" location="'Table 21 - Excel'!A1" display="Table 21"/>
    <hyperlink ref="B123" location="'Table 22 - Excel'!A1" display="Table 22"/>
    <hyperlink ref="B73" location="'Table 12b'!A1" display="Table 12b"/>
    <hyperlink ref="B125" location="Revisions!A1" display="Revisions"/>
    <hyperlink ref="B75" location="'Table 13'!A1" display="Table 13"/>
    <hyperlink ref="B77" location="'Table 13a'!A1" display="Table 13a"/>
    <hyperlink ref="B79" location="'Table 13b'!A1" display="Table 13b"/>
  </hyperlinks>
  <pageMargins left="0.7" right="0.7" top="0.75" bottom="0.75" header="0.3" footer="0.3"/>
  <pageSetup paperSize="9" scale="95" fitToHeight="0" orientation="portrait" r:id="rId1"/>
  <headerFooter>
    <oddHeader>&amp;C&amp;B&amp;"Arial"&amp;12&amp;Kff0000​‌For Official Use Only‌​</oddHeader>
    <oddFooter>&amp;RPage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A1:E28"/>
  <sheetViews>
    <sheetView showGridLines="0" workbookViewId="0"/>
  </sheetViews>
  <sheetFormatPr defaultColWidth="18.73046875" defaultRowHeight="12.95" customHeight="1" x14ac:dyDescent="0.35"/>
  <cols>
    <col min="1" max="1" width="60.73046875" style="8" customWidth="1"/>
    <col min="2" max="3" width="24" style="8" customWidth="1"/>
    <col min="4" max="4" width="24" style="9" customWidth="1"/>
    <col min="5" max="16384" width="18.73046875" style="8"/>
  </cols>
  <sheetData>
    <row r="1" spans="1:5" ht="15.75" customHeight="1" x14ac:dyDescent="0.35">
      <c r="A1" s="35"/>
      <c r="B1" s="28"/>
      <c r="C1" s="28"/>
      <c r="D1" s="28"/>
    </row>
    <row r="2" spans="1:5" ht="19.5" customHeight="1" x14ac:dyDescent="0.35">
      <c r="A2" s="715" t="s">
        <v>204</v>
      </c>
      <c r="B2" s="715"/>
      <c r="C2" s="715"/>
      <c r="D2" s="715"/>
    </row>
    <row r="3" spans="1:5" ht="15" customHeight="1" x14ac:dyDescent="0.35">
      <c r="A3" s="757" t="s">
        <v>33</v>
      </c>
      <c r="B3" s="757"/>
      <c r="C3" s="757"/>
      <c r="D3" s="757"/>
    </row>
    <row r="4" spans="1:5" ht="15" customHeight="1" x14ac:dyDescent="0.35">
      <c r="A4" s="725" t="s">
        <v>691</v>
      </c>
      <c r="B4" s="725"/>
      <c r="C4" s="725"/>
      <c r="D4" s="725"/>
    </row>
    <row r="5" spans="1:5" s="13" customFormat="1" ht="54" customHeight="1" x14ac:dyDescent="0.35">
      <c r="A5" s="127"/>
      <c r="B5" s="45" t="s">
        <v>171</v>
      </c>
      <c r="C5" s="57" t="s">
        <v>172</v>
      </c>
      <c r="D5" s="83" t="s">
        <v>664</v>
      </c>
      <c r="E5" s="676"/>
    </row>
    <row r="6" spans="1:5" ht="16.5" customHeight="1" x14ac:dyDescent="0.45">
      <c r="A6" s="128" t="s">
        <v>47</v>
      </c>
      <c r="B6" s="129"/>
      <c r="C6" s="129"/>
      <c r="D6" s="129"/>
    </row>
    <row r="7" spans="1:5" ht="16.5" customHeight="1" x14ac:dyDescent="0.45">
      <c r="A7" s="130" t="s">
        <v>51</v>
      </c>
      <c r="B7" s="131">
        <v>905</v>
      </c>
      <c r="C7" s="131">
        <v>316207</v>
      </c>
      <c r="D7" s="131">
        <v>349400</v>
      </c>
      <c r="E7" s="674"/>
    </row>
    <row r="8" spans="1:5" ht="16.5" customHeight="1" x14ac:dyDescent="0.45">
      <c r="A8" s="130" t="s">
        <v>205</v>
      </c>
      <c r="B8" s="131">
        <v>25646</v>
      </c>
      <c r="C8" s="131">
        <v>1462860</v>
      </c>
      <c r="D8" s="131">
        <v>57041</v>
      </c>
      <c r="E8" s="672"/>
    </row>
    <row r="9" spans="1:5" ht="16.5" customHeight="1" x14ac:dyDescent="0.45">
      <c r="A9" s="130" t="s">
        <v>173</v>
      </c>
      <c r="B9" s="131">
        <v>295</v>
      </c>
      <c r="C9" s="131">
        <v>94988</v>
      </c>
      <c r="D9" s="131">
        <v>321647</v>
      </c>
      <c r="E9" s="670"/>
    </row>
    <row r="10" spans="1:5" ht="16.5" customHeight="1" x14ac:dyDescent="0.45">
      <c r="A10" s="133" t="s">
        <v>582</v>
      </c>
      <c r="B10" s="134">
        <v>26846</v>
      </c>
      <c r="C10" s="134">
        <v>1874055</v>
      </c>
      <c r="D10" s="134">
        <v>69807</v>
      </c>
      <c r="E10" s="670"/>
    </row>
    <row r="11" spans="1:5" ht="16.5" customHeight="1" x14ac:dyDescent="0.45">
      <c r="A11" s="471" t="s">
        <v>98</v>
      </c>
      <c r="B11" s="134"/>
      <c r="C11" s="134"/>
      <c r="D11" s="134"/>
    </row>
    <row r="12" spans="1:5" ht="16.5" customHeight="1" x14ac:dyDescent="0.45">
      <c r="A12" s="136" t="s">
        <v>48</v>
      </c>
      <c r="B12" s="134">
        <v>15514</v>
      </c>
      <c r="C12" s="134">
        <v>647460</v>
      </c>
      <c r="D12" s="134">
        <v>41735</v>
      </c>
      <c r="E12" s="671"/>
    </row>
    <row r="13" spans="1:5" ht="16.5" customHeight="1" x14ac:dyDescent="0.45">
      <c r="A13" s="132" t="s">
        <v>49</v>
      </c>
      <c r="B13" s="131">
        <v>2018</v>
      </c>
      <c r="C13" s="131">
        <v>86241</v>
      </c>
      <c r="D13" s="131">
        <v>42737</v>
      </c>
      <c r="E13" s="672"/>
    </row>
    <row r="14" spans="1:5" ht="16.5" customHeight="1" x14ac:dyDescent="0.45">
      <c r="A14" s="132" t="s">
        <v>50</v>
      </c>
      <c r="B14" s="131">
        <v>13496</v>
      </c>
      <c r="C14" s="131">
        <v>561208</v>
      </c>
      <c r="D14" s="131">
        <v>41584</v>
      </c>
      <c r="E14" s="670"/>
    </row>
    <row r="15" spans="1:5" ht="30.75" customHeight="1" x14ac:dyDescent="0.45">
      <c r="A15" s="128" t="s">
        <v>52</v>
      </c>
      <c r="B15" s="135"/>
      <c r="C15" s="135"/>
      <c r="D15" s="135"/>
      <c r="E15" s="670"/>
    </row>
    <row r="16" spans="1:5" ht="16.5" customHeight="1" x14ac:dyDescent="0.45">
      <c r="A16" s="130" t="s">
        <v>53</v>
      </c>
      <c r="B16" s="131">
        <v>18442</v>
      </c>
      <c r="C16" s="131">
        <v>1645122</v>
      </c>
      <c r="D16" s="131">
        <v>89205.183819542362</v>
      </c>
      <c r="E16" s="671"/>
    </row>
    <row r="17" spans="1:5" ht="16.5" customHeight="1" x14ac:dyDescent="0.45">
      <c r="A17" s="138" t="s">
        <v>54</v>
      </c>
      <c r="B17" s="131">
        <v>8055</v>
      </c>
      <c r="C17" s="131">
        <v>219367</v>
      </c>
      <c r="D17" s="131">
        <v>27233.643699565488</v>
      </c>
      <c r="E17" s="672"/>
    </row>
    <row r="18" spans="1:5" ht="16.5" customHeight="1" x14ac:dyDescent="0.45">
      <c r="A18" s="130" t="s">
        <v>55</v>
      </c>
      <c r="B18" s="131">
        <v>350</v>
      </c>
      <c r="C18" s="131">
        <v>9567</v>
      </c>
      <c r="D18" s="131">
        <v>27334.285714285714</v>
      </c>
      <c r="E18" s="670"/>
    </row>
    <row r="19" spans="1:5" ht="16.5" customHeight="1" x14ac:dyDescent="0.45">
      <c r="A19" s="133" t="s">
        <v>582</v>
      </c>
      <c r="B19" s="134">
        <v>26846</v>
      </c>
      <c r="C19" s="134">
        <v>1874055</v>
      </c>
      <c r="D19" s="134">
        <v>69807</v>
      </c>
      <c r="E19" s="670"/>
    </row>
    <row r="20" spans="1:5" ht="30" customHeight="1" x14ac:dyDescent="0.45">
      <c r="A20" s="139" t="s">
        <v>56</v>
      </c>
      <c r="B20" s="135"/>
      <c r="C20" s="135"/>
      <c r="D20" s="135"/>
    </row>
    <row r="21" spans="1:5" ht="16.5" customHeight="1" x14ac:dyDescent="0.45">
      <c r="A21" s="130" t="s">
        <v>57</v>
      </c>
      <c r="B21" s="131">
        <v>26063</v>
      </c>
      <c r="C21" s="131">
        <v>1857432</v>
      </c>
      <c r="D21" s="131">
        <v>71267.00686797376</v>
      </c>
      <c r="E21" s="671"/>
    </row>
    <row r="22" spans="1:5" ht="16.5" customHeight="1" x14ac:dyDescent="0.45">
      <c r="A22" s="130" t="s">
        <v>58</v>
      </c>
      <c r="B22" s="131">
        <v>783</v>
      </c>
      <c r="C22" s="131">
        <v>16623</v>
      </c>
      <c r="D22" s="131">
        <v>21229.885057471263</v>
      </c>
      <c r="E22" s="672"/>
    </row>
    <row r="23" spans="1:5" ht="16.5" customHeight="1" x14ac:dyDescent="0.45">
      <c r="A23" s="133" t="s">
        <v>582</v>
      </c>
      <c r="B23" s="134">
        <v>26846</v>
      </c>
      <c r="C23" s="134">
        <v>1874055</v>
      </c>
      <c r="D23" s="134">
        <v>69807</v>
      </c>
      <c r="E23" s="670"/>
    </row>
    <row r="24" spans="1:5" ht="6.75" customHeight="1" x14ac:dyDescent="0.45">
      <c r="A24" s="206"/>
      <c r="B24" s="95"/>
      <c r="C24" s="95"/>
      <c r="D24" s="95"/>
      <c r="E24" s="670"/>
    </row>
    <row r="25" spans="1:5" s="42" customFormat="1" ht="12.75" customHeight="1" x14ac:dyDescent="0.45">
      <c r="A25" s="132"/>
      <c r="B25" s="140"/>
      <c r="C25" s="140"/>
      <c r="D25" s="141"/>
    </row>
    <row r="26" spans="1:5" s="42" customFormat="1" ht="16.5" customHeight="1" x14ac:dyDescent="0.35">
      <c r="A26" s="466" t="s">
        <v>581</v>
      </c>
      <c r="B26" s="140"/>
      <c r="C26" s="140"/>
      <c r="D26" s="141"/>
    </row>
    <row r="27" spans="1:5" ht="12.95" customHeight="1" x14ac:dyDescent="0.45">
      <c r="A27" s="137"/>
    </row>
    <row r="28" spans="1:5" ht="12.95" customHeight="1" x14ac:dyDescent="0.35">
      <c r="A28" s="464"/>
    </row>
  </sheetData>
  <mergeCells count="3">
    <mergeCell ref="A2:D2"/>
    <mergeCell ref="A3:D3"/>
    <mergeCell ref="A4:D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fitToPage="1"/>
  </sheetPr>
  <dimension ref="A1:Q32"/>
  <sheetViews>
    <sheetView showGridLines="0" workbookViewId="0"/>
  </sheetViews>
  <sheetFormatPr defaultColWidth="18.73046875" defaultRowHeight="12.95" customHeight="1" x14ac:dyDescent="0.35"/>
  <cols>
    <col min="1" max="1" width="60.73046875" style="9" customWidth="1"/>
    <col min="2" max="13" width="18.73046875" style="9" customWidth="1"/>
    <col min="14" max="15" width="18.73046875" style="11" customWidth="1"/>
    <col min="16" max="17" width="18.73046875" style="8" customWidth="1"/>
    <col min="18" max="16384" width="18.73046875" style="8"/>
  </cols>
  <sheetData>
    <row r="1" spans="1:17" ht="15.75" customHeight="1" x14ac:dyDescent="0.35">
      <c r="A1" s="259"/>
      <c r="B1" s="259"/>
      <c r="C1" s="259"/>
      <c r="D1" s="259"/>
      <c r="E1" s="259"/>
      <c r="F1" s="259"/>
      <c r="G1" s="259"/>
      <c r="H1" s="259"/>
      <c r="I1" s="259"/>
      <c r="J1" s="259"/>
      <c r="K1" s="259"/>
      <c r="L1" s="23"/>
      <c r="M1" s="23"/>
      <c r="N1" s="23"/>
      <c r="O1" s="23"/>
    </row>
    <row r="2" spans="1:17" ht="19.5" customHeight="1" x14ac:dyDescent="0.35">
      <c r="A2" s="715" t="s">
        <v>637</v>
      </c>
      <c r="B2" s="715"/>
      <c r="C2" s="715"/>
      <c r="D2" s="715"/>
      <c r="E2" s="715"/>
      <c r="F2" s="715"/>
      <c r="G2" s="715"/>
      <c r="H2" s="715"/>
      <c r="I2" s="715"/>
      <c r="J2" s="715"/>
      <c r="K2" s="715"/>
      <c r="L2" s="715"/>
      <c r="M2" s="715"/>
      <c r="N2" s="715"/>
      <c r="O2" s="715"/>
      <c r="P2" s="715"/>
      <c r="Q2" s="715"/>
    </row>
    <row r="3" spans="1:17" s="160" customFormat="1" ht="18.75" customHeight="1" x14ac:dyDescent="0.45">
      <c r="A3" s="775" t="s">
        <v>398</v>
      </c>
      <c r="B3" s="775"/>
      <c r="C3" s="775"/>
      <c r="D3" s="775"/>
      <c r="E3" s="775"/>
      <c r="F3" s="775"/>
      <c r="G3" s="775"/>
      <c r="H3" s="775"/>
      <c r="I3" s="775"/>
      <c r="J3" s="775"/>
      <c r="K3" s="775"/>
      <c r="L3" s="775"/>
      <c r="M3" s="775"/>
      <c r="N3" s="775"/>
      <c r="O3" s="775"/>
      <c r="P3" s="775"/>
      <c r="Q3" s="775"/>
    </row>
    <row r="4" spans="1:17" s="258" customFormat="1" ht="30" customHeight="1" x14ac:dyDescent="0.35">
      <c r="A4" s="265"/>
      <c r="B4" s="90" t="s">
        <v>533</v>
      </c>
      <c r="C4" s="90" t="s">
        <v>534</v>
      </c>
      <c r="D4" s="90" t="s">
        <v>535</v>
      </c>
      <c r="E4" s="90" t="s">
        <v>536</v>
      </c>
      <c r="F4" s="90" t="s">
        <v>537</v>
      </c>
      <c r="G4" s="90" t="s">
        <v>538</v>
      </c>
      <c r="H4" s="90" t="s">
        <v>539</v>
      </c>
      <c r="I4" s="90" t="s">
        <v>540</v>
      </c>
      <c r="J4" s="90" t="s">
        <v>541</v>
      </c>
      <c r="K4" s="90" t="s">
        <v>542</v>
      </c>
      <c r="L4" s="90" t="s">
        <v>358</v>
      </c>
      <c r="M4" s="90" t="s">
        <v>359</v>
      </c>
      <c r="N4" s="330" t="s">
        <v>577</v>
      </c>
      <c r="O4" s="330" t="s">
        <v>688</v>
      </c>
      <c r="P4" s="330" t="s">
        <v>689</v>
      </c>
      <c r="Q4" s="330" t="s">
        <v>690</v>
      </c>
    </row>
    <row r="5" spans="1:17" s="102" customFormat="1" ht="14.25" customHeight="1" x14ac:dyDescent="0.45">
      <c r="A5" s="98"/>
      <c r="B5" s="98"/>
      <c r="C5" s="98"/>
      <c r="D5" s="98"/>
      <c r="E5" s="98"/>
      <c r="F5" s="98"/>
      <c r="G5" s="98"/>
      <c r="H5" s="98"/>
      <c r="I5" s="98"/>
      <c r="J5" s="98"/>
      <c r="K5" s="98"/>
      <c r="L5" s="166"/>
      <c r="M5" s="166"/>
      <c r="N5" s="166"/>
      <c r="O5" s="166"/>
      <c r="P5" s="166"/>
      <c r="Q5" s="166"/>
    </row>
    <row r="6" spans="1:17" s="102" customFormat="1" ht="30" customHeight="1" x14ac:dyDescent="0.45">
      <c r="A6" s="128" t="s">
        <v>157</v>
      </c>
      <c r="B6" s="134"/>
      <c r="C6" s="134"/>
      <c r="D6" s="134"/>
      <c r="E6" s="134"/>
      <c r="F6" s="134"/>
      <c r="G6" s="134"/>
      <c r="H6" s="134"/>
      <c r="I6" s="134"/>
      <c r="J6" s="134"/>
      <c r="K6" s="134"/>
      <c r="L6" s="134"/>
      <c r="M6" s="134"/>
      <c r="N6" s="134"/>
      <c r="O6" s="134"/>
      <c r="P6" s="134"/>
      <c r="Q6" s="400"/>
    </row>
    <row r="7" spans="1:17" s="102" customFormat="1" ht="16.5" customHeight="1" x14ac:dyDescent="0.45">
      <c r="A7" s="50" t="s">
        <v>14</v>
      </c>
      <c r="B7" s="131">
        <v>560</v>
      </c>
      <c r="C7" s="131">
        <v>589</v>
      </c>
      <c r="D7" s="131">
        <v>469</v>
      </c>
      <c r="E7" s="131">
        <v>507</v>
      </c>
      <c r="F7" s="131">
        <v>501</v>
      </c>
      <c r="G7" s="131">
        <v>503</v>
      </c>
      <c r="H7" s="131">
        <v>490</v>
      </c>
      <c r="I7" s="131">
        <v>469</v>
      </c>
      <c r="J7" s="131">
        <v>437</v>
      </c>
      <c r="K7" s="131">
        <v>402</v>
      </c>
      <c r="L7" s="131">
        <v>401</v>
      </c>
      <c r="M7" s="131">
        <v>346</v>
      </c>
      <c r="N7" s="131">
        <v>341</v>
      </c>
      <c r="O7" s="131">
        <v>329</v>
      </c>
      <c r="P7" s="131">
        <v>294</v>
      </c>
      <c r="Q7" s="608">
        <v>-0.104</v>
      </c>
    </row>
    <row r="8" spans="1:17" s="102" customFormat="1" ht="16.5" customHeight="1" x14ac:dyDescent="0.45">
      <c r="A8" s="50" t="s">
        <v>15</v>
      </c>
      <c r="B8" s="131">
        <v>8628</v>
      </c>
      <c r="C8" s="131">
        <v>9264</v>
      </c>
      <c r="D8" s="131">
        <v>9836</v>
      </c>
      <c r="E8" s="131">
        <v>10532</v>
      </c>
      <c r="F8" s="131">
        <v>11110</v>
      </c>
      <c r="G8" s="131">
        <v>11378</v>
      </c>
      <c r="H8" s="131">
        <v>11354</v>
      </c>
      <c r="I8" s="131">
        <v>11260</v>
      </c>
      <c r="J8" s="131">
        <v>11482</v>
      </c>
      <c r="K8" s="131">
        <v>11337</v>
      </c>
      <c r="L8" s="131">
        <v>11388</v>
      </c>
      <c r="M8" s="131">
        <v>11303</v>
      </c>
      <c r="N8" s="131">
        <v>11118</v>
      </c>
      <c r="O8" s="131">
        <v>11272</v>
      </c>
      <c r="P8" s="131">
        <v>11617</v>
      </c>
      <c r="Q8" s="608">
        <v>3.1E-2</v>
      </c>
    </row>
    <row r="9" spans="1:17" s="102" customFormat="1" ht="16.5" customHeight="1" x14ac:dyDescent="0.45">
      <c r="A9" s="50" t="s">
        <v>16</v>
      </c>
      <c r="B9" s="131">
        <v>2799</v>
      </c>
      <c r="C9" s="131">
        <v>2870</v>
      </c>
      <c r="D9" s="131">
        <v>3119</v>
      </c>
      <c r="E9" s="131">
        <v>3156</v>
      </c>
      <c r="F9" s="131">
        <v>3246</v>
      </c>
      <c r="G9" s="131">
        <v>3351</v>
      </c>
      <c r="H9" s="131">
        <v>3395</v>
      </c>
      <c r="I9" s="131">
        <v>3643</v>
      </c>
      <c r="J9" s="131">
        <v>3632</v>
      </c>
      <c r="K9" s="131">
        <v>3587</v>
      </c>
      <c r="L9" s="131">
        <v>3589</v>
      </c>
      <c r="M9" s="131">
        <v>3524</v>
      </c>
      <c r="N9" s="131">
        <v>3533</v>
      </c>
      <c r="O9" s="131">
        <v>3570</v>
      </c>
      <c r="P9" s="131">
        <v>3537</v>
      </c>
      <c r="Q9" s="608">
        <v>-8.9999999999999993E-3</v>
      </c>
    </row>
    <row r="10" spans="1:17" s="102" customFormat="1" ht="16.5" customHeight="1" x14ac:dyDescent="0.45">
      <c r="A10" s="50" t="s">
        <v>17</v>
      </c>
      <c r="B10" s="131">
        <v>12997</v>
      </c>
      <c r="C10" s="131">
        <v>14508</v>
      </c>
      <c r="D10" s="131">
        <v>14991</v>
      </c>
      <c r="E10" s="131">
        <v>15512</v>
      </c>
      <c r="F10" s="131">
        <v>16403</v>
      </c>
      <c r="G10" s="131">
        <v>16661</v>
      </c>
      <c r="H10" s="131">
        <v>16794</v>
      </c>
      <c r="I10" s="131">
        <v>15400</v>
      </c>
      <c r="J10" s="131">
        <v>15434</v>
      </c>
      <c r="K10" s="131">
        <v>14440</v>
      </c>
      <c r="L10" s="131">
        <v>14173</v>
      </c>
      <c r="M10" s="131">
        <v>13751</v>
      </c>
      <c r="N10" s="131">
        <v>12978</v>
      </c>
      <c r="O10" s="131">
        <v>12311</v>
      </c>
      <c r="P10" s="131">
        <v>11398</v>
      </c>
      <c r="Q10" s="608">
        <v>-7.3999999999999996E-2</v>
      </c>
    </row>
    <row r="11" spans="1:17" s="102" customFormat="1" ht="16.5" customHeight="1" x14ac:dyDescent="0.45">
      <c r="A11" s="130" t="s">
        <v>268</v>
      </c>
      <c r="B11" s="131">
        <v>534</v>
      </c>
      <c r="C11" s="131">
        <v>569</v>
      </c>
      <c r="D11" s="131">
        <v>603</v>
      </c>
      <c r="E11" s="131">
        <v>677</v>
      </c>
      <c r="F11" s="131">
        <v>720</v>
      </c>
      <c r="G11" s="131">
        <v>765</v>
      </c>
      <c r="H11" s="131">
        <v>792</v>
      </c>
      <c r="I11" s="131">
        <v>841</v>
      </c>
      <c r="J11" s="131">
        <v>902</v>
      </c>
      <c r="K11" s="131">
        <v>952</v>
      </c>
      <c r="L11" s="131">
        <v>992</v>
      </c>
      <c r="M11" s="131">
        <v>1031</v>
      </c>
      <c r="N11" s="131">
        <v>1066</v>
      </c>
      <c r="O11" s="131">
        <v>1095</v>
      </c>
      <c r="P11" s="131">
        <v>1122</v>
      </c>
      <c r="Q11" s="608">
        <v>2.5000000000000001E-2</v>
      </c>
    </row>
    <row r="12" spans="1:17" s="102" customFormat="1" ht="16.5" customHeight="1" x14ac:dyDescent="0.45">
      <c r="A12" s="62" t="s">
        <v>18</v>
      </c>
      <c r="B12" s="134">
        <v>25519</v>
      </c>
      <c r="C12" s="134">
        <v>27800</v>
      </c>
      <c r="D12" s="134">
        <v>29018</v>
      </c>
      <c r="E12" s="134">
        <v>30385</v>
      </c>
      <c r="F12" s="134">
        <v>31980</v>
      </c>
      <c r="G12" s="134">
        <v>32658</v>
      </c>
      <c r="H12" s="134">
        <v>32826</v>
      </c>
      <c r="I12" s="134">
        <v>31612</v>
      </c>
      <c r="J12" s="134">
        <v>31888</v>
      </c>
      <c r="K12" s="134">
        <v>30719</v>
      </c>
      <c r="L12" s="134">
        <v>30542</v>
      </c>
      <c r="M12" s="134">
        <v>29955</v>
      </c>
      <c r="N12" s="134">
        <v>29035</v>
      </c>
      <c r="O12" s="134">
        <v>28577</v>
      </c>
      <c r="P12" s="134">
        <v>27968</v>
      </c>
      <c r="Q12" s="609">
        <v>-2.1000000000000001E-2</v>
      </c>
    </row>
    <row r="13" spans="1:17" s="102" customFormat="1" ht="45" customHeight="1" x14ac:dyDescent="0.45">
      <c r="A13" s="166" t="s">
        <v>634</v>
      </c>
      <c r="B13" s="134"/>
      <c r="C13" s="134"/>
      <c r="D13" s="134"/>
      <c r="E13" s="134"/>
      <c r="F13" s="134"/>
      <c r="G13" s="134"/>
      <c r="H13" s="134"/>
      <c r="I13" s="134"/>
      <c r="J13" s="134"/>
      <c r="K13" s="134"/>
      <c r="L13" s="134"/>
      <c r="M13" s="134"/>
      <c r="N13" s="134"/>
      <c r="O13" s="134"/>
      <c r="P13" s="134"/>
      <c r="Q13" s="608"/>
    </row>
    <row r="14" spans="1:17" s="102" customFormat="1" ht="16.5" customHeight="1" x14ac:dyDescent="0.45">
      <c r="A14" s="50" t="s">
        <v>390</v>
      </c>
      <c r="B14" s="131">
        <v>14794</v>
      </c>
      <c r="C14" s="131">
        <v>16392</v>
      </c>
      <c r="D14" s="131">
        <v>18050</v>
      </c>
      <c r="E14" s="131">
        <v>20044</v>
      </c>
      <c r="F14" s="131">
        <v>21016</v>
      </c>
      <c r="G14" s="131">
        <v>21472</v>
      </c>
      <c r="H14" s="131">
        <v>21695</v>
      </c>
      <c r="I14" s="131">
        <v>22076</v>
      </c>
      <c r="J14" s="131">
        <v>22401</v>
      </c>
      <c r="K14" s="131">
        <v>21911</v>
      </c>
      <c r="L14" s="131">
        <v>22376</v>
      </c>
      <c r="M14" s="131">
        <v>22224</v>
      </c>
      <c r="N14" s="131">
        <v>21673</v>
      </c>
      <c r="O14" s="131">
        <v>21665</v>
      </c>
      <c r="P14" s="131">
        <v>22251</v>
      </c>
      <c r="Q14" s="608">
        <v>2.7E-2</v>
      </c>
    </row>
    <row r="15" spans="1:17" s="102" customFormat="1" ht="16.5" customHeight="1" x14ac:dyDescent="0.45">
      <c r="A15" s="50" t="s">
        <v>391</v>
      </c>
      <c r="B15" s="131">
        <v>4402</v>
      </c>
      <c r="C15" s="131">
        <v>4556</v>
      </c>
      <c r="D15" s="131">
        <v>4143</v>
      </c>
      <c r="E15" s="131">
        <v>2982</v>
      </c>
      <c r="F15" s="131">
        <v>2869</v>
      </c>
      <c r="G15" s="131">
        <v>2868</v>
      </c>
      <c r="H15" s="131">
        <v>3199</v>
      </c>
      <c r="I15" s="131">
        <v>2960</v>
      </c>
      <c r="J15" s="131">
        <v>2853</v>
      </c>
      <c r="K15" s="131">
        <v>2764</v>
      </c>
      <c r="L15" s="131">
        <v>2455</v>
      </c>
      <c r="M15" s="131">
        <v>2278</v>
      </c>
      <c r="N15" s="131">
        <v>2232</v>
      </c>
      <c r="O15" s="131">
        <v>2150</v>
      </c>
      <c r="P15" s="131">
        <v>1452</v>
      </c>
      <c r="Q15" s="608">
        <v>-0.32500000000000001</v>
      </c>
    </row>
    <row r="16" spans="1:17" s="102" customFormat="1" ht="16.5" customHeight="1" x14ac:dyDescent="0.45">
      <c r="A16" s="50" t="s">
        <v>6</v>
      </c>
      <c r="B16" s="131">
        <v>4114</v>
      </c>
      <c r="C16" s="131">
        <v>4586</v>
      </c>
      <c r="D16" s="131">
        <v>4809</v>
      </c>
      <c r="E16" s="131">
        <v>5244</v>
      </c>
      <c r="F16" s="131">
        <v>5909</v>
      </c>
      <c r="G16" s="131">
        <v>6052</v>
      </c>
      <c r="H16" s="131">
        <v>6156</v>
      </c>
      <c r="I16" s="131">
        <v>4750</v>
      </c>
      <c r="J16" s="131">
        <v>4747</v>
      </c>
      <c r="K16" s="131">
        <v>4117</v>
      </c>
      <c r="L16" s="131">
        <v>3743</v>
      </c>
      <c r="M16" s="131">
        <v>3496</v>
      </c>
      <c r="N16" s="131">
        <v>3135</v>
      </c>
      <c r="O16" s="131">
        <v>2751</v>
      </c>
      <c r="P16" s="131">
        <v>2291</v>
      </c>
      <c r="Q16" s="608">
        <v>-0.16700000000000001</v>
      </c>
    </row>
    <row r="17" spans="1:17" s="102" customFormat="1" ht="16.5" customHeight="1" x14ac:dyDescent="0.45">
      <c r="A17" s="50" t="s">
        <v>32</v>
      </c>
      <c r="B17" s="131">
        <v>16</v>
      </c>
      <c r="C17" s="131">
        <v>18</v>
      </c>
      <c r="D17" s="131">
        <v>12</v>
      </c>
      <c r="E17" s="131">
        <v>11</v>
      </c>
      <c r="F17" s="131">
        <v>10</v>
      </c>
      <c r="G17" s="131">
        <v>9</v>
      </c>
      <c r="H17" s="131">
        <v>8</v>
      </c>
      <c r="I17" s="131">
        <v>8</v>
      </c>
      <c r="J17" s="131">
        <v>7</v>
      </c>
      <c r="K17" s="131">
        <v>6</v>
      </c>
      <c r="L17" s="131">
        <v>5</v>
      </c>
      <c r="M17" s="131">
        <v>5</v>
      </c>
      <c r="N17" s="131">
        <v>4</v>
      </c>
      <c r="O17" s="131">
        <v>3</v>
      </c>
      <c r="P17" s="131">
        <v>3</v>
      </c>
      <c r="Q17" s="608">
        <v>-0.151</v>
      </c>
    </row>
    <row r="18" spans="1:17" s="102" customFormat="1" ht="16.5" customHeight="1" x14ac:dyDescent="0.45">
      <c r="A18" s="49" t="s">
        <v>7</v>
      </c>
      <c r="B18" s="131">
        <v>10</v>
      </c>
      <c r="C18" s="131">
        <v>10</v>
      </c>
      <c r="D18" s="131">
        <v>10</v>
      </c>
      <c r="E18" s="131">
        <v>9</v>
      </c>
      <c r="F18" s="131">
        <v>7</v>
      </c>
      <c r="G18" s="131">
        <v>6</v>
      </c>
      <c r="H18" s="131">
        <v>5</v>
      </c>
      <c r="I18" s="131">
        <v>5</v>
      </c>
      <c r="J18" s="131">
        <v>4</v>
      </c>
      <c r="K18" s="131">
        <v>4</v>
      </c>
      <c r="L18" s="131">
        <v>4</v>
      </c>
      <c r="M18" s="131">
        <v>4</v>
      </c>
      <c r="N18" s="131">
        <v>4</v>
      </c>
      <c r="O18" s="131">
        <v>4</v>
      </c>
      <c r="P18" s="131">
        <v>4</v>
      </c>
      <c r="Q18" s="608">
        <v>-7.6999999999999999E-2</v>
      </c>
    </row>
    <row r="19" spans="1:17" s="102" customFormat="1" ht="16.5" customHeight="1" x14ac:dyDescent="0.45">
      <c r="A19" s="63" t="s">
        <v>285</v>
      </c>
      <c r="B19" s="131"/>
      <c r="C19" s="131"/>
      <c r="D19" s="131"/>
      <c r="E19" s="131"/>
      <c r="F19" s="131"/>
      <c r="G19" s="131"/>
      <c r="H19" s="131"/>
      <c r="I19" s="131"/>
      <c r="J19" s="131"/>
      <c r="K19" s="131"/>
      <c r="L19" s="131"/>
      <c r="M19" s="131"/>
      <c r="N19" s="131"/>
      <c r="O19" s="131"/>
      <c r="P19" s="131"/>
      <c r="Q19" s="608"/>
    </row>
    <row r="20" spans="1:17" s="102" customFormat="1" ht="16.5" customHeight="1" x14ac:dyDescent="0.45">
      <c r="A20" s="85" t="s">
        <v>18</v>
      </c>
      <c r="B20" s="134">
        <v>23336</v>
      </c>
      <c r="C20" s="134">
        <v>25561</v>
      </c>
      <c r="D20" s="134">
        <v>27023</v>
      </c>
      <c r="E20" s="134">
        <v>28290</v>
      </c>
      <c r="F20" s="134">
        <v>29810</v>
      </c>
      <c r="G20" s="134">
        <v>30407</v>
      </c>
      <c r="H20" s="134">
        <v>31064</v>
      </c>
      <c r="I20" s="134">
        <v>29798</v>
      </c>
      <c r="J20" s="134">
        <v>30012</v>
      </c>
      <c r="K20" s="134">
        <v>28802</v>
      </c>
      <c r="L20" s="134">
        <v>28582</v>
      </c>
      <c r="M20" s="134">
        <v>28007</v>
      </c>
      <c r="N20" s="134">
        <v>27048</v>
      </c>
      <c r="O20" s="134">
        <v>26573</v>
      </c>
      <c r="P20" s="134">
        <v>25999</v>
      </c>
      <c r="Q20" s="609">
        <v>-2.1999999999999999E-2</v>
      </c>
    </row>
    <row r="21" spans="1:17" s="91" customFormat="1" ht="30" customHeight="1" x14ac:dyDescent="0.45">
      <c r="A21" s="166" t="s">
        <v>144</v>
      </c>
      <c r="B21" s="134"/>
      <c r="C21" s="134"/>
      <c r="D21" s="134"/>
      <c r="E21" s="134"/>
      <c r="F21" s="134"/>
      <c r="G21" s="134"/>
      <c r="H21" s="134"/>
      <c r="I21" s="134"/>
      <c r="J21" s="134"/>
      <c r="K21" s="134"/>
      <c r="L21" s="134"/>
      <c r="M21" s="134"/>
      <c r="N21" s="134"/>
      <c r="O21" s="134"/>
      <c r="P21" s="134"/>
      <c r="Q21" s="608"/>
    </row>
    <row r="22" spans="1:17" s="91" customFormat="1" ht="16.5" customHeight="1" x14ac:dyDescent="0.45">
      <c r="A22" s="50" t="s">
        <v>254</v>
      </c>
      <c r="B22" s="131">
        <v>524</v>
      </c>
      <c r="C22" s="131">
        <v>559</v>
      </c>
      <c r="D22" s="131">
        <v>594</v>
      </c>
      <c r="E22" s="131">
        <v>668</v>
      </c>
      <c r="F22" s="131">
        <v>713</v>
      </c>
      <c r="G22" s="131">
        <v>758</v>
      </c>
      <c r="H22" s="131">
        <v>787</v>
      </c>
      <c r="I22" s="131">
        <v>836</v>
      </c>
      <c r="J22" s="131">
        <v>898</v>
      </c>
      <c r="K22" s="131">
        <v>948</v>
      </c>
      <c r="L22" s="131">
        <v>988</v>
      </c>
      <c r="M22" s="131">
        <v>1027</v>
      </c>
      <c r="N22" s="131">
        <v>1062</v>
      </c>
      <c r="O22" s="131">
        <v>1091</v>
      </c>
      <c r="P22" s="131">
        <v>1119</v>
      </c>
      <c r="Q22" s="608">
        <v>2.5000000000000001E-2</v>
      </c>
    </row>
    <row r="23" spans="1:17" s="91" customFormat="1" ht="30" customHeight="1" x14ac:dyDescent="0.45">
      <c r="A23" s="166" t="s">
        <v>155</v>
      </c>
      <c r="B23" s="134"/>
      <c r="C23" s="134"/>
      <c r="D23" s="134"/>
      <c r="E23" s="134"/>
      <c r="F23" s="134"/>
      <c r="G23" s="134"/>
      <c r="H23" s="134"/>
      <c r="I23" s="134"/>
      <c r="J23" s="134"/>
      <c r="K23" s="134"/>
      <c r="L23" s="134"/>
      <c r="M23" s="134"/>
      <c r="N23" s="134"/>
      <c r="O23" s="134"/>
      <c r="P23" s="134"/>
      <c r="Q23" s="608"/>
    </row>
    <row r="24" spans="1:17" s="91" customFormat="1" ht="16.5" customHeight="1" x14ac:dyDescent="0.45">
      <c r="A24" s="50" t="s">
        <v>156</v>
      </c>
      <c r="B24" s="131">
        <v>1660</v>
      </c>
      <c r="C24" s="131">
        <v>1680</v>
      </c>
      <c r="D24" s="131">
        <v>1401</v>
      </c>
      <c r="E24" s="131">
        <v>1427</v>
      </c>
      <c r="F24" s="131">
        <v>1458</v>
      </c>
      <c r="G24" s="131">
        <v>1493</v>
      </c>
      <c r="H24" s="131">
        <v>975</v>
      </c>
      <c r="I24" s="131">
        <v>978</v>
      </c>
      <c r="J24" s="131">
        <v>977</v>
      </c>
      <c r="K24" s="131">
        <v>969</v>
      </c>
      <c r="L24" s="131">
        <v>972</v>
      </c>
      <c r="M24" s="131">
        <v>921</v>
      </c>
      <c r="N24" s="131">
        <v>925</v>
      </c>
      <c r="O24" s="131">
        <v>913</v>
      </c>
      <c r="P24" s="131">
        <v>850</v>
      </c>
      <c r="Q24" s="608">
        <v>-6.9000000000000006E-2</v>
      </c>
    </row>
    <row r="25" spans="1:17" s="91" customFormat="1" ht="30" customHeight="1" x14ac:dyDescent="0.45">
      <c r="A25" s="85" t="s">
        <v>18</v>
      </c>
      <c r="B25" s="508">
        <v>25519</v>
      </c>
      <c r="C25" s="508">
        <v>27800</v>
      </c>
      <c r="D25" s="508">
        <v>29018</v>
      </c>
      <c r="E25" s="508">
        <v>30385</v>
      </c>
      <c r="F25" s="508">
        <v>31980</v>
      </c>
      <c r="G25" s="508">
        <v>32658</v>
      </c>
      <c r="H25" s="508">
        <v>32826</v>
      </c>
      <c r="I25" s="508">
        <v>31612</v>
      </c>
      <c r="J25" s="508">
        <v>31888</v>
      </c>
      <c r="K25" s="508">
        <v>30719</v>
      </c>
      <c r="L25" s="508">
        <v>30542</v>
      </c>
      <c r="M25" s="508">
        <v>29955</v>
      </c>
      <c r="N25" s="508">
        <v>29035</v>
      </c>
      <c r="O25" s="508">
        <v>28577</v>
      </c>
      <c r="P25" s="508">
        <v>27968</v>
      </c>
      <c r="Q25" s="609">
        <v>-2.1000000000000001E-2</v>
      </c>
    </row>
    <row r="26" spans="1:17" s="102" customFormat="1" ht="6.75" customHeight="1" x14ac:dyDescent="0.45">
      <c r="A26" s="5"/>
      <c r="B26" s="5"/>
      <c r="C26" s="5"/>
      <c r="D26" s="5"/>
      <c r="E26" s="5"/>
      <c r="F26" s="5"/>
      <c r="G26" s="5"/>
      <c r="H26" s="5"/>
      <c r="I26" s="5"/>
      <c r="J26" s="5"/>
      <c r="K26" s="5"/>
      <c r="L26" s="95"/>
      <c r="M26" s="95"/>
      <c r="N26" s="161"/>
      <c r="O26" s="161"/>
      <c r="P26" s="95"/>
      <c r="Q26" s="95"/>
    </row>
    <row r="27" spans="1:17" s="40" customFormat="1" ht="9.75" customHeight="1" x14ac:dyDescent="0.45">
      <c r="A27" s="197"/>
      <c r="B27" s="197"/>
      <c r="C27" s="197"/>
      <c r="D27" s="197"/>
      <c r="E27" s="197"/>
      <c r="F27" s="197"/>
      <c r="G27" s="197"/>
      <c r="H27" s="197"/>
      <c r="I27" s="197"/>
      <c r="J27" s="197"/>
      <c r="K27" s="197"/>
      <c r="L27" s="52"/>
      <c r="M27" s="52"/>
      <c r="N27" s="52"/>
      <c r="O27" s="52"/>
      <c r="P27" s="52"/>
      <c r="Q27" s="52"/>
    </row>
    <row r="28" spans="1:17" s="39" customFormat="1" ht="16.5" customHeight="1" x14ac:dyDescent="0.35">
      <c r="A28" s="466" t="s">
        <v>286</v>
      </c>
      <c r="B28" s="46"/>
      <c r="C28" s="46"/>
      <c r="D28" s="46"/>
      <c r="E28" s="46"/>
      <c r="N28" s="41"/>
      <c r="O28" s="41"/>
    </row>
    <row r="29" spans="1:17" s="102" customFormat="1" ht="12.95" customHeight="1" x14ac:dyDescent="0.45">
      <c r="A29" s="91"/>
      <c r="B29" s="91"/>
      <c r="C29" s="91"/>
      <c r="D29" s="91"/>
      <c r="E29" s="91"/>
      <c r="F29" s="91"/>
      <c r="G29" s="91"/>
      <c r="H29" s="91"/>
      <c r="I29" s="91"/>
      <c r="J29" s="91"/>
      <c r="K29" s="91"/>
      <c r="L29" s="91"/>
      <c r="M29" s="91"/>
      <c r="N29" s="273"/>
      <c r="O29" s="273"/>
    </row>
    <row r="30" spans="1:17" s="102" customFormat="1" ht="12.95" customHeight="1" x14ac:dyDescent="0.45">
      <c r="A30" s="91"/>
      <c r="B30" s="91"/>
      <c r="C30" s="91"/>
      <c r="D30" s="91"/>
      <c r="E30" s="91"/>
      <c r="F30" s="91"/>
      <c r="G30" s="91"/>
      <c r="H30" s="91"/>
      <c r="I30" s="91"/>
      <c r="J30" s="91"/>
      <c r="K30" s="91"/>
      <c r="L30" s="91"/>
      <c r="M30" s="91"/>
      <c r="N30" s="273"/>
      <c r="O30" s="273"/>
    </row>
    <row r="31" spans="1:17" s="102" customFormat="1" ht="12.95" customHeight="1" x14ac:dyDescent="0.45">
      <c r="A31" s="91"/>
      <c r="B31" s="91"/>
      <c r="C31" s="91"/>
      <c r="D31" s="91"/>
      <c r="E31" s="91"/>
      <c r="F31" s="91"/>
      <c r="G31" s="91"/>
      <c r="H31" s="91"/>
      <c r="I31" s="91"/>
      <c r="J31" s="91"/>
      <c r="K31" s="91"/>
      <c r="L31" s="91"/>
      <c r="M31" s="91"/>
      <c r="N31" s="273"/>
      <c r="O31" s="273"/>
    </row>
    <row r="32" spans="1:17" s="102" customFormat="1" ht="12.95" customHeight="1" x14ac:dyDescent="0.45">
      <c r="A32" s="91"/>
      <c r="B32" s="91"/>
      <c r="C32" s="91"/>
      <c r="D32" s="91"/>
      <c r="E32" s="91"/>
      <c r="F32" s="91"/>
      <c r="G32" s="91"/>
      <c r="H32" s="91"/>
      <c r="I32" s="91"/>
      <c r="J32" s="91"/>
      <c r="K32" s="91"/>
      <c r="L32" s="91"/>
      <c r="M32" s="91"/>
      <c r="N32" s="273"/>
      <c r="O32" s="273"/>
    </row>
  </sheetData>
  <mergeCells count="2">
    <mergeCell ref="A2:Q2"/>
    <mergeCell ref="A3:Q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fitToPage="1"/>
  </sheetPr>
  <dimension ref="A1:O101"/>
  <sheetViews>
    <sheetView showGridLines="0" workbookViewId="0"/>
  </sheetViews>
  <sheetFormatPr defaultColWidth="18.73046875" defaultRowHeight="12.95" customHeight="1" x14ac:dyDescent="0.35"/>
  <cols>
    <col min="1" max="1" width="60.73046875" style="8" customWidth="1"/>
    <col min="2" max="2" width="20.73046875" style="8" customWidth="1"/>
    <col min="3" max="4" width="20.73046875" style="40" customWidth="1"/>
    <col min="5" max="6" width="20.73046875" style="8" customWidth="1"/>
    <col min="7" max="8" width="20.73046875" style="40" customWidth="1"/>
    <col min="9" max="10" width="20.73046875" style="8" customWidth="1"/>
    <col min="11" max="12" width="20.73046875" style="40" customWidth="1"/>
    <col min="13" max="13" width="20.73046875" style="8" customWidth="1"/>
    <col min="14" max="16384" width="18.73046875" style="8"/>
  </cols>
  <sheetData>
    <row r="1" spans="1:15" ht="15.75" customHeight="1" x14ac:dyDescent="0.35">
      <c r="A1" s="259"/>
      <c r="B1" s="28"/>
      <c r="C1" s="28"/>
      <c r="D1" s="28"/>
      <c r="E1" s="28"/>
      <c r="F1" s="28"/>
      <c r="G1" s="28"/>
      <c r="H1" s="28"/>
      <c r="I1" s="28"/>
    </row>
    <row r="2" spans="1:15" ht="19.5" customHeight="1" x14ac:dyDescent="0.35">
      <c r="A2" s="715" t="s">
        <v>519</v>
      </c>
      <c r="B2" s="715"/>
      <c r="C2" s="715"/>
      <c r="D2" s="715"/>
      <c r="E2" s="715"/>
      <c r="F2" s="715"/>
      <c r="G2" s="715"/>
      <c r="H2" s="715"/>
      <c r="I2" s="715"/>
      <c r="J2" s="715"/>
      <c r="K2" s="715"/>
      <c r="L2" s="715"/>
      <c r="M2" s="715"/>
    </row>
    <row r="3" spans="1:15" s="102" customFormat="1" ht="18.75" customHeight="1" x14ac:dyDescent="0.45">
      <c r="A3" s="725" t="s">
        <v>33</v>
      </c>
      <c r="B3" s="725"/>
      <c r="C3" s="725"/>
      <c r="D3" s="725"/>
      <c r="E3" s="725"/>
      <c r="F3" s="725"/>
      <c r="G3" s="725"/>
      <c r="H3" s="725"/>
      <c r="I3" s="725"/>
      <c r="J3" s="725"/>
      <c r="K3" s="725"/>
      <c r="L3" s="725"/>
      <c r="M3" s="725"/>
    </row>
    <row r="4" spans="1:15" s="258" customFormat="1" ht="36" customHeight="1" x14ac:dyDescent="0.35">
      <c r="A4" s="127"/>
      <c r="B4" s="741" t="s">
        <v>171</v>
      </c>
      <c r="C4" s="742"/>
      <c r="D4" s="742"/>
      <c r="E4" s="743"/>
      <c r="F4" s="744" t="s">
        <v>172</v>
      </c>
      <c r="G4" s="745"/>
      <c r="H4" s="745"/>
      <c r="I4" s="746"/>
      <c r="J4" s="719" t="s">
        <v>664</v>
      </c>
      <c r="K4" s="720"/>
      <c r="L4" s="720"/>
      <c r="M4" s="721"/>
    </row>
    <row r="5" spans="1:15" s="258" customFormat="1" ht="30.75" customHeight="1" x14ac:dyDescent="0.35">
      <c r="A5" s="339"/>
      <c r="B5" s="567" t="s">
        <v>359</v>
      </c>
      <c r="C5" s="555" t="s">
        <v>577</v>
      </c>
      <c r="D5" s="567" t="s">
        <v>688</v>
      </c>
      <c r="E5" s="567" t="s">
        <v>689</v>
      </c>
      <c r="F5" s="567" t="s">
        <v>359</v>
      </c>
      <c r="G5" s="567" t="s">
        <v>577</v>
      </c>
      <c r="H5" s="567" t="s">
        <v>688</v>
      </c>
      <c r="I5" s="567" t="s">
        <v>689</v>
      </c>
      <c r="J5" s="567" t="s">
        <v>359</v>
      </c>
      <c r="K5" s="567" t="s">
        <v>577</v>
      </c>
      <c r="L5" s="567" t="s">
        <v>688</v>
      </c>
      <c r="M5" s="567" t="s">
        <v>689</v>
      </c>
    </row>
    <row r="6" spans="1:15" s="258" customFormat="1" ht="30" customHeight="1" x14ac:dyDescent="0.35">
      <c r="A6" s="339"/>
      <c r="B6" s="772" t="s">
        <v>18</v>
      </c>
      <c r="C6" s="772"/>
      <c r="D6" s="772"/>
      <c r="E6" s="772"/>
      <c r="F6" s="772"/>
      <c r="G6" s="772"/>
      <c r="H6" s="772"/>
      <c r="I6" s="772"/>
      <c r="J6" s="772"/>
      <c r="K6" s="772"/>
      <c r="L6" s="772"/>
      <c r="M6" s="772"/>
      <c r="N6" s="778"/>
      <c r="O6" s="778"/>
    </row>
    <row r="7" spans="1:15" s="258" customFormat="1" ht="16.5" customHeight="1" x14ac:dyDescent="0.35">
      <c r="A7" s="339"/>
      <c r="B7" s="296"/>
      <c r="C7" s="296"/>
      <c r="D7" s="296"/>
      <c r="E7" s="296"/>
      <c r="F7" s="296"/>
      <c r="G7" s="296"/>
      <c r="H7" s="296"/>
      <c r="I7" s="296"/>
      <c r="J7" s="296"/>
      <c r="K7" s="296"/>
      <c r="L7" s="296"/>
      <c r="M7" s="296"/>
      <c r="N7" s="677"/>
      <c r="O7" s="677"/>
    </row>
    <row r="8" spans="1:15" s="102" customFormat="1" ht="16.5" customHeight="1" x14ac:dyDescent="0.45">
      <c r="A8" s="128" t="s">
        <v>47</v>
      </c>
      <c r="B8" s="129"/>
      <c r="C8" s="129"/>
      <c r="D8" s="129"/>
      <c r="E8" s="129"/>
      <c r="F8" s="129"/>
      <c r="G8" s="129"/>
      <c r="H8" s="129"/>
      <c r="I8" s="129"/>
      <c r="J8" s="129"/>
      <c r="K8" s="129"/>
      <c r="L8" s="129"/>
      <c r="M8" s="129"/>
      <c r="N8" s="416"/>
      <c r="O8" s="416"/>
    </row>
    <row r="9" spans="1:15" s="102" customFormat="1" ht="16.5" customHeight="1" x14ac:dyDescent="0.45">
      <c r="A9" s="130" t="s">
        <v>51</v>
      </c>
      <c r="B9" s="340">
        <v>926</v>
      </c>
      <c r="C9" s="340">
        <v>921</v>
      </c>
      <c r="D9" s="340">
        <v>910</v>
      </c>
      <c r="E9" s="340">
        <v>905</v>
      </c>
      <c r="F9" s="340">
        <v>277970</v>
      </c>
      <c r="G9" s="340">
        <v>284463</v>
      </c>
      <c r="H9" s="340">
        <v>305225</v>
      </c>
      <c r="I9" s="340">
        <v>316207</v>
      </c>
      <c r="J9" s="340">
        <v>300165</v>
      </c>
      <c r="K9" s="340">
        <v>308733</v>
      </c>
      <c r="L9" s="340">
        <v>335412.08791208791</v>
      </c>
      <c r="M9" s="340">
        <v>349400</v>
      </c>
      <c r="N9" s="673"/>
      <c r="O9" s="673"/>
    </row>
    <row r="10" spans="1:15" s="102" customFormat="1" ht="16.5" customHeight="1" x14ac:dyDescent="0.45">
      <c r="A10" s="130" t="s">
        <v>205</v>
      </c>
      <c r="B10" s="340">
        <v>27670</v>
      </c>
      <c r="C10" s="340">
        <v>26712</v>
      </c>
      <c r="D10" s="340">
        <v>26232</v>
      </c>
      <c r="E10" s="340">
        <v>25646</v>
      </c>
      <c r="F10" s="340">
        <v>1122880</v>
      </c>
      <c r="G10" s="340">
        <v>1182640</v>
      </c>
      <c r="H10" s="340">
        <v>1327461</v>
      </c>
      <c r="I10" s="340">
        <v>1462860</v>
      </c>
      <c r="J10" s="340">
        <v>40582</v>
      </c>
      <c r="K10" s="340">
        <v>44273</v>
      </c>
      <c r="L10" s="340">
        <v>50605</v>
      </c>
      <c r="M10" s="340">
        <v>57041</v>
      </c>
      <c r="N10" s="673"/>
      <c r="O10" s="673"/>
    </row>
    <row r="11" spans="1:15" s="102" customFormat="1" ht="16.5" customHeight="1" x14ac:dyDescent="0.45">
      <c r="A11" s="130" t="s">
        <v>173</v>
      </c>
      <c r="B11" s="340">
        <v>301</v>
      </c>
      <c r="C11" s="340">
        <v>307</v>
      </c>
      <c r="D11" s="340">
        <v>310</v>
      </c>
      <c r="E11" s="340">
        <v>295</v>
      </c>
      <c r="F11" s="340">
        <v>90565</v>
      </c>
      <c r="G11" s="340">
        <v>92938</v>
      </c>
      <c r="H11" s="340">
        <v>94824</v>
      </c>
      <c r="I11" s="340">
        <v>94988</v>
      </c>
      <c r="J11" s="340">
        <v>301038</v>
      </c>
      <c r="K11" s="340">
        <v>302807</v>
      </c>
      <c r="L11" s="340">
        <v>305931</v>
      </c>
      <c r="M11" s="340">
        <v>321647</v>
      </c>
      <c r="N11" s="673"/>
      <c r="O11" s="673"/>
    </row>
    <row r="12" spans="1:15" s="102" customFormat="1" ht="16.5" customHeight="1" x14ac:dyDescent="0.45">
      <c r="A12" s="133" t="s">
        <v>436</v>
      </c>
      <c r="B12" s="508">
        <v>28924</v>
      </c>
      <c r="C12" s="508">
        <v>27969</v>
      </c>
      <c r="D12" s="508">
        <v>27482</v>
      </c>
      <c r="E12" s="508">
        <v>26846</v>
      </c>
      <c r="F12" s="508">
        <v>1491415</v>
      </c>
      <c r="G12" s="508">
        <v>1560042</v>
      </c>
      <c r="H12" s="508">
        <v>1727510</v>
      </c>
      <c r="I12" s="508">
        <v>1874055</v>
      </c>
      <c r="J12" s="508">
        <v>51563</v>
      </c>
      <c r="K12" s="508">
        <v>55777</v>
      </c>
      <c r="L12" s="508">
        <v>62859</v>
      </c>
      <c r="M12" s="508">
        <v>69807</v>
      </c>
      <c r="N12" s="673"/>
      <c r="O12" s="673"/>
    </row>
    <row r="13" spans="1:15" s="102" customFormat="1" ht="16.5" customHeight="1" x14ac:dyDescent="0.45">
      <c r="A13" s="124" t="s">
        <v>98</v>
      </c>
      <c r="B13" s="340"/>
      <c r="C13" s="340"/>
      <c r="D13" s="340"/>
      <c r="E13" s="340"/>
      <c r="F13" s="340"/>
      <c r="G13" s="340"/>
      <c r="H13" s="340"/>
      <c r="I13" s="340"/>
      <c r="J13" s="340"/>
      <c r="K13" s="340"/>
      <c r="L13" s="340"/>
      <c r="M13" s="340"/>
      <c r="N13" s="673"/>
      <c r="O13" s="673"/>
    </row>
    <row r="14" spans="1:15" s="102" customFormat="1" ht="16.5" customHeight="1" x14ac:dyDescent="0.45">
      <c r="A14" s="136" t="s">
        <v>48</v>
      </c>
      <c r="B14" s="508">
        <v>14573</v>
      </c>
      <c r="C14" s="508">
        <v>14911</v>
      </c>
      <c r="D14" s="508">
        <v>15448</v>
      </c>
      <c r="E14" s="508">
        <v>15514</v>
      </c>
      <c r="F14" s="508">
        <v>412087</v>
      </c>
      <c r="G14" s="508">
        <v>456957</v>
      </c>
      <c r="H14" s="508">
        <v>571087</v>
      </c>
      <c r="I14" s="508">
        <v>647460</v>
      </c>
      <c r="J14" s="508">
        <v>28277</v>
      </c>
      <c r="K14" s="508">
        <v>30645</v>
      </c>
      <c r="L14" s="508">
        <v>36968</v>
      </c>
      <c r="M14" s="508">
        <v>41735</v>
      </c>
      <c r="N14" s="673"/>
      <c r="O14" s="673"/>
    </row>
    <row r="15" spans="1:15" s="102" customFormat="1" ht="16.5" customHeight="1" x14ac:dyDescent="0.45">
      <c r="A15" s="132" t="s">
        <v>49</v>
      </c>
      <c r="B15" s="340">
        <v>1043</v>
      </c>
      <c r="C15" s="340">
        <v>1146</v>
      </c>
      <c r="D15" s="340">
        <v>1585</v>
      </c>
      <c r="E15" s="340">
        <v>2018</v>
      </c>
      <c r="F15" s="340">
        <v>33423</v>
      </c>
      <c r="G15" s="340">
        <v>38223</v>
      </c>
      <c r="H15" s="340">
        <v>59093</v>
      </c>
      <c r="I15" s="340">
        <v>86241</v>
      </c>
      <c r="J15" s="340">
        <v>32056</v>
      </c>
      <c r="K15" s="340">
        <v>33345</v>
      </c>
      <c r="L15" s="340">
        <v>37291</v>
      </c>
      <c r="M15" s="340">
        <v>42737</v>
      </c>
      <c r="N15" s="673"/>
      <c r="O15" s="673"/>
    </row>
    <row r="16" spans="1:15" s="102" customFormat="1" ht="16.5" customHeight="1" x14ac:dyDescent="0.45">
      <c r="A16" s="132" t="s">
        <v>50</v>
      </c>
      <c r="B16" s="340">
        <v>13531</v>
      </c>
      <c r="C16" s="340">
        <v>13765</v>
      </c>
      <c r="D16" s="340">
        <v>13864</v>
      </c>
      <c r="E16" s="340">
        <v>13496</v>
      </c>
      <c r="F16" s="340">
        <v>378664</v>
      </c>
      <c r="G16" s="340">
        <v>418734</v>
      </c>
      <c r="H16" s="340">
        <v>511994</v>
      </c>
      <c r="I16" s="340">
        <v>561208</v>
      </c>
      <c r="J16" s="340">
        <v>27986</v>
      </c>
      <c r="K16" s="340">
        <v>30420</v>
      </c>
      <c r="L16" s="340">
        <v>36931</v>
      </c>
      <c r="M16" s="340">
        <v>41584</v>
      </c>
      <c r="N16" s="673"/>
      <c r="O16" s="673"/>
    </row>
    <row r="17" spans="1:15" s="102" customFormat="1" ht="30" customHeight="1" x14ac:dyDescent="0.45">
      <c r="A17" s="128" t="s">
        <v>52</v>
      </c>
      <c r="B17" s="340"/>
      <c r="C17" s="340"/>
      <c r="D17" s="340"/>
      <c r="E17" s="340"/>
      <c r="F17" s="340"/>
      <c r="G17" s="340"/>
      <c r="H17" s="340"/>
      <c r="I17" s="340"/>
      <c r="J17" s="340"/>
      <c r="K17" s="340"/>
      <c r="L17" s="340"/>
      <c r="M17" s="340"/>
      <c r="N17" s="673"/>
      <c r="O17" s="673"/>
    </row>
    <row r="18" spans="1:15" s="102" customFormat="1" ht="16.5" customHeight="1" x14ac:dyDescent="0.45">
      <c r="A18" s="130" t="s">
        <v>53</v>
      </c>
      <c r="B18" s="340">
        <v>17756</v>
      </c>
      <c r="C18" s="340">
        <v>17488</v>
      </c>
      <c r="D18" s="340">
        <v>18195</v>
      </c>
      <c r="E18" s="340">
        <v>18442</v>
      </c>
      <c r="F18" s="340">
        <v>1263825</v>
      </c>
      <c r="G18" s="340">
        <v>1322096</v>
      </c>
      <c r="H18" s="340">
        <v>1517871</v>
      </c>
      <c r="I18" s="340">
        <v>1645122</v>
      </c>
      <c r="J18" s="340">
        <v>71178</v>
      </c>
      <c r="K18" s="340">
        <v>75599</v>
      </c>
      <c r="L18" s="340">
        <v>83422.423742786472</v>
      </c>
      <c r="M18" s="340">
        <v>89205.183819542362</v>
      </c>
      <c r="N18" s="673"/>
      <c r="O18" s="673"/>
    </row>
    <row r="19" spans="1:15" s="102" customFormat="1" ht="16.5" customHeight="1" x14ac:dyDescent="0.45">
      <c r="A19" s="138" t="s">
        <v>54</v>
      </c>
      <c r="B19" s="340">
        <v>10133</v>
      </c>
      <c r="C19" s="340">
        <v>9596</v>
      </c>
      <c r="D19" s="340">
        <v>8933</v>
      </c>
      <c r="E19" s="340">
        <v>8055</v>
      </c>
      <c r="F19" s="340">
        <v>124019</v>
      </c>
      <c r="G19" s="340">
        <v>133516</v>
      </c>
      <c r="H19" s="340">
        <v>201113</v>
      </c>
      <c r="I19" s="340">
        <v>219367</v>
      </c>
      <c r="J19" s="340">
        <v>12239</v>
      </c>
      <c r="K19" s="340">
        <v>13914</v>
      </c>
      <c r="L19" s="340">
        <v>22513.489309302586</v>
      </c>
      <c r="M19" s="340">
        <v>27233.643699565488</v>
      </c>
      <c r="N19" s="673"/>
      <c r="O19" s="673"/>
    </row>
    <row r="20" spans="1:15" s="102" customFormat="1" ht="16.5" customHeight="1" x14ac:dyDescent="0.45">
      <c r="A20" s="130" t="s">
        <v>55</v>
      </c>
      <c r="B20" s="340">
        <v>634</v>
      </c>
      <c r="C20" s="340">
        <v>480</v>
      </c>
      <c r="D20" s="340">
        <v>354</v>
      </c>
      <c r="E20" s="340">
        <v>350</v>
      </c>
      <c r="F20" s="340">
        <v>7570</v>
      </c>
      <c r="G20" s="340">
        <v>8429</v>
      </c>
      <c r="H20" s="340">
        <v>8526</v>
      </c>
      <c r="I20" s="340">
        <v>9567</v>
      </c>
      <c r="J20" s="340">
        <v>11937</v>
      </c>
      <c r="K20" s="340">
        <v>17556</v>
      </c>
      <c r="L20" s="340">
        <v>24084.745762711864</v>
      </c>
      <c r="M20" s="340">
        <v>27334.285714285714</v>
      </c>
      <c r="N20" s="673"/>
      <c r="O20" s="673"/>
    </row>
    <row r="21" spans="1:15" s="102" customFormat="1" ht="16.5" customHeight="1" x14ac:dyDescent="0.45">
      <c r="A21" s="133" t="s">
        <v>436</v>
      </c>
      <c r="B21" s="508">
        <v>28924</v>
      </c>
      <c r="C21" s="508">
        <v>27969</v>
      </c>
      <c r="D21" s="508">
        <v>27482</v>
      </c>
      <c r="E21" s="508">
        <v>26846</v>
      </c>
      <c r="F21" s="508">
        <v>1491415</v>
      </c>
      <c r="G21" s="508">
        <v>1560042</v>
      </c>
      <c r="H21" s="508">
        <v>1727510</v>
      </c>
      <c r="I21" s="508">
        <v>1874055</v>
      </c>
      <c r="J21" s="508">
        <v>51563</v>
      </c>
      <c r="K21" s="508">
        <v>55777</v>
      </c>
      <c r="L21" s="508">
        <v>62859</v>
      </c>
      <c r="M21" s="508">
        <v>69807</v>
      </c>
      <c r="N21" s="673"/>
      <c r="O21" s="673"/>
    </row>
    <row r="22" spans="1:15" s="102" customFormat="1" ht="30" customHeight="1" x14ac:dyDescent="0.45">
      <c r="A22" s="139" t="s">
        <v>56</v>
      </c>
      <c r="B22" s="340"/>
      <c r="C22" s="340"/>
      <c r="D22" s="340"/>
      <c r="E22" s="340"/>
      <c r="F22" s="340"/>
      <c r="G22" s="340"/>
      <c r="H22" s="340"/>
      <c r="I22" s="340"/>
      <c r="J22" s="340"/>
      <c r="K22" s="340"/>
      <c r="L22" s="340"/>
      <c r="M22" s="340"/>
      <c r="N22" s="673"/>
      <c r="O22" s="673"/>
    </row>
    <row r="23" spans="1:15" s="102" customFormat="1" ht="16.5" customHeight="1" x14ac:dyDescent="0.45">
      <c r="A23" s="130" t="s">
        <v>57</v>
      </c>
      <c r="B23" s="340">
        <v>26768</v>
      </c>
      <c r="C23" s="340">
        <v>26308</v>
      </c>
      <c r="D23" s="340">
        <v>26304</v>
      </c>
      <c r="E23" s="340">
        <v>26063</v>
      </c>
      <c r="F23" s="340">
        <v>1475115</v>
      </c>
      <c r="G23" s="340">
        <v>1544075</v>
      </c>
      <c r="H23" s="340">
        <v>1711922</v>
      </c>
      <c r="I23" s="340">
        <v>1857432</v>
      </c>
      <c r="J23" s="340">
        <v>55107</v>
      </c>
      <c r="K23" s="340">
        <v>58692</v>
      </c>
      <c r="L23" s="340">
        <v>65082.19282238443</v>
      </c>
      <c r="M23" s="340">
        <v>71267.00686797376</v>
      </c>
      <c r="N23" s="673"/>
      <c r="O23" s="673"/>
    </row>
    <row r="24" spans="1:15" s="102" customFormat="1" ht="16.5" customHeight="1" x14ac:dyDescent="0.45">
      <c r="A24" s="130" t="s">
        <v>58</v>
      </c>
      <c r="B24" s="340">
        <v>2155</v>
      </c>
      <c r="C24" s="340">
        <v>1661</v>
      </c>
      <c r="D24" s="340">
        <v>1178</v>
      </c>
      <c r="E24" s="340">
        <v>783</v>
      </c>
      <c r="F24" s="340">
        <v>16250</v>
      </c>
      <c r="G24" s="340">
        <v>15966</v>
      </c>
      <c r="H24" s="340">
        <v>15587</v>
      </c>
      <c r="I24" s="340">
        <v>16623</v>
      </c>
      <c r="J24" s="340">
        <v>7540</v>
      </c>
      <c r="K24" s="340">
        <v>9611</v>
      </c>
      <c r="L24" s="340">
        <v>13231.748726655349</v>
      </c>
      <c r="M24" s="340">
        <v>21229.885057471263</v>
      </c>
      <c r="N24" s="673"/>
      <c r="O24" s="673"/>
    </row>
    <row r="25" spans="1:15" s="102" customFormat="1" ht="16.5" customHeight="1" x14ac:dyDescent="0.45">
      <c r="A25" s="133" t="s">
        <v>436</v>
      </c>
      <c r="B25" s="508">
        <v>28924</v>
      </c>
      <c r="C25" s="508">
        <v>27969</v>
      </c>
      <c r="D25" s="508">
        <v>27482</v>
      </c>
      <c r="E25" s="508">
        <v>26846</v>
      </c>
      <c r="F25" s="508">
        <v>1491415</v>
      </c>
      <c r="G25" s="508">
        <v>1560042</v>
      </c>
      <c r="H25" s="508">
        <v>1727510</v>
      </c>
      <c r="I25" s="508">
        <v>1874055</v>
      </c>
      <c r="J25" s="508">
        <v>51563</v>
      </c>
      <c r="K25" s="508">
        <v>55777</v>
      </c>
      <c r="L25" s="508">
        <v>62859</v>
      </c>
      <c r="M25" s="508">
        <v>69807</v>
      </c>
      <c r="N25" s="673"/>
      <c r="O25" s="673"/>
    </row>
    <row r="26" spans="1:15" s="102" customFormat="1" ht="16.5" customHeight="1" x14ac:dyDescent="0.45">
      <c r="A26" s="341"/>
      <c r="B26" s="95"/>
      <c r="C26" s="161"/>
      <c r="D26" s="206"/>
      <c r="E26" s="206"/>
      <c r="F26" s="95"/>
      <c r="G26" s="161"/>
      <c r="H26" s="161"/>
      <c r="I26" s="95"/>
      <c r="J26" s="95"/>
      <c r="K26" s="161"/>
      <c r="L26" s="161"/>
      <c r="M26" s="95"/>
      <c r="N26" s="673"/>
      <c r="O26" s="673"/>
    </row>
    <row r="27" spans="1:15" s="258" customFormat="1" ht="30" customHeight="1" x14ac:dyDescent="0.35">
      <c r="A27" s="339"/>
      <c r="B27" s="772" t="s">
        <v>34</v>
      </c>
      <c r="C27" s="772"/>
      <c r="D27" s="772"/>
      <c r="E27" s="772"/>
      <c r="F27" s="772"/>
      <c r="G27" s="772"/>
      <c r="H27" s="772"/>
      <c r="I27" s="772"/>
      <c r="J27" s="772"/>
      <c r="K27" s="772"/>
      <c r="L27" s="772"/>
      <c r="M27" s="772"/>
      <c r="N27" s="678"/>
      <c r="O27" s="678"/>
    </row>
    <row r="28" spans="1:15" s="258" customFormat="1" ht="16.5" customHeight="1" x14ac:dyDescent="0.35">
      <c r="A28" s="339"/>
      <c r="B28" s="296"/>
      <c r="C28" s="296"/>
      <c r="D28" s="296"/>
      <c r="E28" s="296"/>
      <c r="F28" s="296"/>
      <c r="G28" s="296"/>
      <c r="H28" s="296"/>
      <c r="I28" s="296"/>
      <c r="J28" s="296"/>
      <c r="K28" s="296"/>
      <c r="L28" s="296"/>
      <c r="M28" s="296"/>
      <c r="N28" s="678"/>
      <c r="O28" s="678"/>
    </row>
    <row r="29" spans="1:15" s="102" customFormat="1" ht="16.5" customHeight="1" x14ac:dyDescent="0.45">
      <c r="A29" s="128" t="s">
        <v>47</v>
      </c>
      <c r="B29" s="129"/>
      <c r="C29" s="129"/>
      <c r="D29" s="129"/>
      <c r="E29" s="129"/>
      <c r="F29" s="129"/>
      <c r="G29" s="129"/>
      <c r="H29" s="129"/>
      <c r="I29" s="129"/>
      <c r="J29" s="129"/>
      <c r="K29" s="129"/>
      <c r="L29" s="129"/>
      <c r="M29" s="129"/>
      <c r="N29" s="673"/>
      <c r="O29" s="673"/>
    </row>
    <row r="30" spans="1:15" s="102" customFormat="1" ht="16.5" customHeight="1" x14ac:dyDescent="0.45">
      <c r="A30" s="130" t="s">
        <v>51</v>
      </c>
      <c r="B30" s="340">
        <v>10</v>
      </c>
      <c r="C30" s="340">
        <v>10</v>
      </c>
      <c r="D30" s="340">
        <v>10</v>
      </c>
      <c r="E30" s="340">
        <v>7</v>
      </c>
      <c r="F30" s="340">
        <v>3752</v>
      </c>
      <c r="G30" s="340">
        <v>3579</v>
      </c>
      <c r="H30" s="340">
        <v>3834</v>
      </c>
      <c r="I30" s="340">
        <v>3161</v>
      </c>
      <c r="J30" s="340">
        <v>389697</v>
      </c>
      <c r="K30" s="340">
        <v>362957</v>
      </c>
      <c r="L30" s="340">
        <v>372414</v>
      </c>
      <c r="M30" s="340">
        <v>444869</v>
      </c>
      <c r="N30" s="673"/>
      <c r="O30" s="673"/>
    </row>
    <row r="31" spans="1:15" s="102" customFormat="1" ht="16.5" customHeight="1" x14ac:dyDescent="0.45">
      <c r="A31" s="130" t="s">
        <v>205</v>
      </c>
      <c r="B31" s="340">
        <v>314</v>
      </c>
      <c r="C31" s="340">
        <v>311</v>
      </c>
      <c r="D31" s="340">
        <v>299</v>
      </c>
      <c r="E31" s="340">
        <v>271</v>
      </c>
      <c r="F31" s="340">
        <v>38359</v>
      </c>
      <c r="G31" s="340">
        <v>40187</v>
      </c>
      <c r="H31" s="340">
        <v>43316</v>
      </c>
      <c r="I31" s="340">
        <v>41810</v>
      </c>
      <c r="J31" s="340">
        <v>122056</v>
      </c>
      <c r="K31" s="340">
        <v>129342</v>
      </c>
      <c r="L31" s="340">
        <v>144700</v>
      </c>
      <c r="M31" s="340">
        <v>154086</v>
      </c>
      <c r="N31" s="673"/>
      <c r="O31" s="673"/>
    </row>
    <row r="32" spans="1:15" s="102" customFormat="1" ht="16.5" customHeight="1" x14ac:dyDescent="0.45">
      <c r="A32" s="130" t="s">
        <v>173</v>
      </c>
      <c r="B32" s="340">
        <v>22</v>
      </c>
      <c r="C32" s="340">
        <v>20</v>
      </c>
      <c r="D32" s="340">
        <v>19</v>
      </c>
      <c r="E32" s="340">
        <v>16</v>
      </c>
      <c r="F32" s="340">
        <v>8544</v>
      </c>
      <c r="G32" s="340">
        <v>8268</v>
      </c>
      <c r="H32" s="340">
        <v>8040</v>
      </c>
      <c r="I32" s="340">
        <v>7492</v>
      </c>
      <c r="J32" s="340">
        <v>389424</v>
      </c>
      <c r="K32" s="340">
        <v>404763</v>
      </c>
      <c r="L32" s="340">
        <v>424094</v>
      </c>
      <c r="M32" s="340">
        <v>467982</v>
      </c>
      <c r="N32" s="673"/>
      <c r="O32" s="673"/>
    </row>
    <row r="33" spans="1:15" s="102" customFormat="1" ht="16.5" customHeight="1" x14ac:dyDescent="0.45">
      <c r="A33" s="133" t="s">
        <v>436</v>
      </c>
      <c r="B33" s="508">
        <v>346</v>
      </c>
      <c r="C33" s="508">
        <v>341</v>
      </c>
      <c r="D33" s="508">
        <v>329</v>
      </c>
      <c r="E33" s="508">
        <v>294</v>
      </c>
      <c r="F33" s="508">
        <v>50655</v>
      </c>
      <c r="G33" s="508">
        <v>52034</v>
      </c>
      <c r="H33" s="508">
        <v>55190</v>
      </c>
      <c r="I33" s="508">
        <v>52463</v>
      </c>
      <c r="J33" s="508">
        <v>146468</v>
      </c>
      <c r="K33" s="508">
        <v>152596</v>
      </c>
      <c r="L33" s="508">
        <v>167953</v>
      </c>
      <c r="M33" s="508">
        <v>178170</v>
      </c>
      <c r="N33" s="673"/>
      <c r="O33" s="673"/>
    </row>
    <row r="34" spans="1:15" s="102" customFormat="1" ht="30" customHeight="1" x14ac:dyDescent="0.45">
      <c r="A34" s="202" t="s">
        <v>452</v>
      </c>
      <c r="B34" s="340">
        <v>211</v>
      </c>
      <c r="C34" s="340">
        <v>216</v>
      </c>
      <c r="D34" s="340">
        <v>211</v>
      </c>
      <c r="E34" s="340">
        <v>187</v>
      </c>
      <c r="F34" s="340">
        <v>16590</v>
      </c>
      <c r="G34" s="340">
        <v>18323</v>
      </c>
      <c r="H34" s="340">
        <v>20301</v>
      </c>
      <c r="I34" s="340">
        <v>18846</v>
      </c>
      <c r="J34" s="340">
        <v>78457</v>
      </c>
      <c r="K34" s="340">
        <v>84719</v>
      </c>
      <c r="L34" s="340">
        <v>96349</v>
      </c>
      <c r="M34" s="340">
        <v>100696</v>
      </c>
      <c r="N34" s="673"/>
      <c r="O34" s="673"/>
    </row>
    <row r="35" spans="1:15" s="102" customFormat="1" ht="16.5" customHeight="1" x14ac:dyDescent="0.45">
      <c r="A35" s="132" t="s">
        <v>49</v>
      </c>
      <c r="B35" s="340">
        <v>15</v>
      </c>
      <c r="C35" s="340">
        <v>16</v>
      </c>
      <c r="D35" s="340">
        <v>16</v>
      </c>
      <c r="E35" s="340">
        <v>15</v>
      </c>
      <c r="F35" s="340">
        <v>1440</v>
      </c>
      <c r="G35" s="340">
        <v>1461</v>
      </c>
      <c r="H35" s="340">
        <v>1701</v>
      </c>
      <c r="I35" s="340">
        <v>1614</v>
      </c>
      <c r="J35" s="340">
        <v>96869</v>
      </c>
      <c r="K35" s="340">
        <v>93442</v>
      </c>
      <c r="L35" s="340">
        <v>105626</v>
      </c>
      <c r="M35" s="340">
        <v>108597</v>
      </c>
      <c r="N35" s="673"/>
      <c r="O35" s="673"/>
    </row>
    <row r="36" spans="1:15" s="102" customFormat="1" ht="16.5" customHeight="1" x14ac:dyDescent="0.45">
      <c r="A36" s="132" t="s">
        <v>50</v>
      </c>
      <c r="B36" s="340">
        <v>197</v>
      </c>
      <c r="C36" s="340">
        <v>201</v>
      </c>
      <c r="D36" s="340">
        <v>195</v>
      </c>
      <c r="E36" s="340">
        <v>172</v>
      </c>
      <c r="F36" s="340">
        <v>15150</v>
      </c>
      <c r="G36" s="340">
        <v>16862</v>
      </c>
      <c r="H36" s="340">
        <v>18600</v>
      </c>
      <c r="I36" s="340">
        <v>17233</v>
      </c>
      <c r="J36" s="340">
        <v>77065</v>
      </c>
      <c r="K36" s="340">
        <v>84039</v>
      </c>
      <c r="L36" s="340">
        <v>95581</v>
      </c>
      <c r="M36" s="340">
        <v>100015</v>
      </c>
      <c r="N36" s="673"/>
      <c r="O36" s="673"/>
    </row>
    <row r="37" spans="1:15" s="102" customFormat="1" ht="45" customHeight="1" x14ac:dyDescent="0.45">
      <c r="A37" s="128" t="s">
        <v>450</v>
      </c>
      <c r="B37" s="340">
        <v>289</v>
      </c>
      <c r="C37" s="340">
        <v>284</v>
      </c>
      <c r="D37" s="340">
        <v>276</v>
      </c>
      <c r="E37" s="340">
        <v>253</v>
      </c>
      <c r="F37" s="340">
        <v>46204</v>
      </c>
      <c r="G37" s="340">
        <v>47220</v>
      </c>
      <c r="H37" s="340">
        <v>50026</v>
      </c>
      <c r="I37" s="340">
        <v>48446</v>
      </c>
      <c r="J37" s="340">
        <v>159762</v>
      </c>
      <c r="K37" s="340">
        <v>166050</v>
      </c>
      <c r="L37" s="340">
        <v>181265</v>
      </c>
      <c r="M37" s="340">
        <v>191349</v>
      </c>
      <c r="N37" s="673"/>
      <c r="O37" s="673"/>
    </row>
    <row r="38" spans="1:15" s="102" customFormat="1" ht="16.5" customHeight="1" x14ac:dyDescent="0.45">
      <c r="A38" s="138" t="s">
        <v>54</v>
      </c>
      <c r="B38" s="340">
        <v>53</v>
      </c>
      <c r="C38" s="340">
        <v>51</v>
      </c>
      <c r="D38" s="340">
        <v>48</v>
      </c>
      <c r="E38" s="340">
        <v>37</v>
      </c>
      <c r="F38" s="340">
        <v>4332</v>
      </c>
      <c r="G38" s="340">
        <v>4574</v>
      </c>
      <c r="H38" s="340">
        <v>4913</v>
      </c>
      <c r="I38" s="340">
        <v>3820</v>
      </c>
      <c r="J38" s="340">
        <v>82185</v>
      </c>
      <c r="K38" s="340">
        <v>88916</v>
      </c>
      <c r="L38" s="340">
        <v>102642</v>
      </c>
      <c r="M38" s="340">
        <v>102296</v>
      </c>
      <c r="N38" s="673"/>
      <c r="O38" s="673"/>
    </row>
    <row r="39" spans="1:15" s="102" customFormat="1" ht="16.5" customHeight="1" x14ac:dyDescent="0.45">
      <c r="A39" s="130" t="s">
        <v>55</v>
      </c>
      <c r="B39" s="340">
        <v>4</v>
      </c>
      <c r="C39" s="340">
        <v>5</v>
      </c>
      <c r="D39" s="340">
        <v>5</v>
      </c>
      <c r="E39" s="340">
        <v>4</v>
      </c>
      <c r="F39" s="340">
        <v>120</v>
      </c>
      <c r="G39" s="340">
        <v>239</v>
      </c>
      <c r="H39" s="340">
        <v>252</v>
      </c>
      <c r="I39" s="340">
        <v>196</v>
      </c>
      <c r="J39" s="340">
        <v>30396</v>
      </c>
      <c r="K39" s="340">
        <v>46305</v>
      </c>
      <c r="L39" s="340">
        <v>52893</v>
      </c>
      <c r="M39" s="340">
        <v>49995</v>
      </c>
      <c r="N39" s="673"/>
      <c r="O39" s="673"/>
    </row>
    <row r="40" spans="1:15" s="102" customFormat="1" ht="16.5" customHeight="1" x14ac:dyDescent="0.45">
      <c r="A40" s="133" t="s">
        <v>436</v>
      </c>
      <c r="B40" s="508">
        <v>346</v>
      </c>
      <c r="C40" s="508">
        <v>341</v>
      </c>
      <c r="D40" s="508">
        <v>329</v>
      </c>
      <c r="E40" s="508">
        <v>294</v>
      </c>
      <c r="F40" s="508">
        <v>50655</v>
      </c>
      <c r="G40" s="508">
        <v>52034</v>
      </c>
      <c r="H40" s="508">
        <v>55190</v>
      </c>
      <c r="I40" s="508">
        <v>52463</v>
      </c>
      <c r="J40" s="508">
        <v>146468</v>
      </c>
      <c r="K40" s="508">
        <v>152596</v>
      </c>
      <c r="L40" s="508">
        <v>167953</v>
      </c>
      <c r="M40" s="508">
        <v>178170</v>
      </c>
      <c r="N40" s="673"/>
      <c r="O40" s="673"/>
    </row>
    <row r="41" spans="1:15" s="102" customFormat="1" ht="45" customHeight="1" x14ac:dyDescent="0.45">
      <c r="A41" s="128" t="s">
        <v>451</v>
      </c>
      <c r="B41" s="340">
        <v>343</v>
      </c>
      <c r="C41" s="340">
        <v>339</v>
      </c>
      <c r="D41" s="340">
        <v>327</v>
      </c>
      <c r="E41" s="340">
        <v>293</v>
      </c>
      <c r="F41" s="340">
        <v>50515</v>
      </c>
      <c r="G41" s="340">
        <v>51811</v>
      </c>
      <c r="H41" s="340">
        <v>55016</v>
      </c>
      <c r="I41" s="340">
        <v>52326</v>
      </c>
      <c r="J41" s="340">
        <v>147070</v>
      </c>
      <c r="K41" s="340">
        <v>152989</v>
      </c>
      <c r="L41" s="340">
        <v>168315</v>
      </c>
      <c r="M41" s="340">
        <v>178716</v>
      </c>
      <c r="N41" s="673"/>
      <c r="O41" s="673"/>
    </row>
    <row r="42" spans="1:15" s="102" customFormat="1" ht="16.5" customHeight="1" x14ac:dyDescent="0.45">
      <c r="A42" s="130" t="s">
        <v>58</v>
      </c>
      <c r="B42" s="340">
        <v>2</v>
      </c>
      <c r="C42" s="340">
        <v>2</v>
      </c>
      <c r="D42" s="340">
        <v>2</v>
      </c>
      <c r="E42" s="340">
        <v>2</v>
      </c>
      <c r="F42" s="340">
        <v>140</v>
      </c>
      <c r="G42" s="340">
        <v>222</v>
      </c>
      <c r="H42" s="340">
        <v>174</v>
      </c>
      <c r="I42" s="340">
        <v>137</v>
      </c>
      <c r="J42" s="340">
        <v>59241</v>
      </c>
      <c r="K42" s="340">
        <v>95511</v>
      </c>
      <c r="L42" s="340">
        <v>100060</v>
      </c>
      <c r="M42" s="340">
        <v>82265</v>
      </c>
      <c r="N42" s="673"/>
      <c r="O42" s="673"/>
    </row>
    <row r="43" spans="1:15" s="102" customFormat="1" ht="16.5" customHeight="1" x14ac:dyDescent="0.45">
      <c r="A43" s="133" t="s">
        <v>436</v>
      </c>
      <c r="B43" s="508">
        <v>346</v>
      </c>
      <c r="C43" s="508">
        <v>341</v>
      </c>
      <c r="D43" s="508">
        <v>329</v>
      </c>
      <c r="E43" s="508">
        <v>294</v>
      </c>
      <c r="F43" s="508">
        <v>50655</v>
      </c>
      <c r="G43" s="508">
        <v>52034</v>
      </c>
      <c r="H43" s="508">
        <v>55190</v>
      </c>
      <c r="I43" s="508">
        <v>52463</v>
      </c>
      <c r="J43" s="508">
        <v>146468</v>
      </c>
      <c r="K43" s="508">
        <v>152596</v>
      </c>
      <c r="L43" s="508">
        <v>167953</v>
      </c>
      <c r="M43" s="508">
        <v>178170</v>
      </c>
      <c r="N43" s="673"/>
      <c r="O43" s="673"/>
    </row>
    <row r="44" spans="1:15" s="102" customFormat="1" ht="16.5" customHeight="1" x14ac:dyDescent="0.45">
      <c r="A44" s="341"/>
      <c r="B44" s="95"/>
      <c r="C44" s="161"/>
      <c r="D44" s="206"/>
      <c r="E44" s="206"/>
      <c r="F44" s="95"/>
      <c r="G44" s="161"/>
      <c r="H44" s="161"/>
      <c r="I44" s="95"/>
      <c r="J44" s="95"/>
      <c r="K44" s="161"/>
      <c r="L44" s="161"/>
      <c r="M44" s="95"/>
      <c r="N44" s="416"/>
      <c r="O44" s="416"/>
    </row>
    <row r="45" spans="1:15" s="258" customFormat="1" ht="30" customHeight="1" x14ac:dyDescent="0.35">
      <c r="A45" s="339"/>
      <c r="B45" s="772" t="s">
        <v>441</v>
      </c>
      <c r="C45" s="772"/>
      <c r="D45" s="772"/>
      <c r="E45" s="772"/>
      <c r="F45" s="772"/>
      <c r="G45" s="772"/>
      <c r="H45" s="772"/>
      <c r="I45" s="772"/>
      <c r="J45" s="772"/>
      <c r="K45" s="772"/>
      <c r="L45" s="772"/>
      <c r="M45" s="772"/>
      <c r="N45" s="677"/>
      <c r="O45" s="677"/>
    </row>
    <row r="46" spans="1:15" s="258" customFormat="1" ht="16.5" customHeight="1" x14ac:dyDescent="0.35">
      <c r="A46" s="339"/>
      <c r="B46" s="296"/>
      <c r="C46" s="296"/>
      <c r="D46" s="296"/>
      <c r="E46" s="296"/>
      <c r="F46" s="296"/>
      <c r="G46" s="296"/>
      <c r="H46" s="296"/>
      <c r="I46" s="296"/>
      <c r="J46" s="296"/>
      <c r="K46" s="296"/>
      <c r="L46" s="296"/>
      <c r="M46" s="296"/>
      <c r="N46" s="677"/>
      <c r="O46" s="677"/>
    </row>
    <row r="47" spans="1:15" s="102" customFormat="1" ht="16.5" customHeight="1" x14ac:dyDescent="0.45">
      <c r="A47" s="128" t="s">
        <v>47</v>
      </c>
      <c r="B47" s="129"/>
      <c r="C47" s="129"/>
      <c r="D47" s="129"/>
      <c r="E47" s="129"/>
      <c r="F47" s="129"/>
      <c r="G47" s="129"/>
      <c r="H47" s="129"/>
      <c r="I47" s="129"/>
      <c r="J47" s="129"/>
      <c r="K47" s="129"/>
      <c r="L47" s="129"/>
      <c r="M47" s="129"/>
      <c r="N47" s="416"/>
      <c r="O47" s="416"/>
    </row>
    <row r="48" spans="1:15" s="102" customFormat="1" ht="16.5" customHeight="1" x14ac:dyDescent="0.45">
      <c r="A48" s="130" t="s">
        <v>51</v>
      </c>
      <c r="B48" s="340">
        <v>13</v>
      </c>
      <c r="C48" s="340">
        <v>14</v>
      </c>
      <c r="D48" s="340">
        <v>15</v>
      </c>
      <c r="E48" s="340">
        <v>16</v>
      </c>
      <c r="F48" s="340">
        <v>4366</v>
      </c>
      <c r="G48" s="340">
        <v>5093</v>
      </c>
      <c r="H48" s="340">
        <v>5556</v>
      </c>
      <c r="I48" s="340">
        <v>6018</v>
      </c>
      <c r="J48" s="340">
        <v>330763</v>
      </c>
      <c r="K48" s="340">
        <v>362676</v>
      </c>
      <c r="L48" s="340">
        <v>371831</v>
      </c>
      <c r="M48" s="340">
        <v>387744</v>
      </c>
      <c r="N48" s="673"/>
      <c r="O48" s="673"/>
    </row>
    <row r="49" spans="1:15" s="102" customFormat="1" ht="16.5" customHeight="1" x14ac:dyDescent="0.45">
      <c r="A49" s="130" t="s">
        <v>205</v>
      </c>
      <c r="B49" s="340">
        <v>11197</v>
      </c>
      <c r="C49" s="340">
        <v>11010</v>
      </c>
      <c r="D49" s="340">
        <v>11157</v>
      </c>
      <c r="E49" s="340">
        <v>11499</v>
      </c>
      <c r="F49" s="340">
        <v>378643</v>
      </c>
      <c r="G49" s="340">
        <v>408956</v>
      </c>
      <c r="H49" s="340">
        <v>480881</v>
      </c>
      <c r="I49" s="340">
        <v>560185</v>
      </c>
      <c r="J49" s="340">
        <v>33815</v>
      </c>
      <c r="K49" s="340">
        <v>37143</v>
      </c>
      <c r="L49" s="340">
        <v>43101</v>
      </c>
      <c r="M49" s="340">
        <v>48716</v>
      </c>
      <c r="N49" s="673"/>
      <c r="O49" s="673"/>
    </row>
    <row r="50" spans="1:15" s="102" customFormat="1" ht="16.5" customHeight="1" x14ac:dyDescent="0.45">
      <c r="A50" s="130" t="s">
        <v>173</v>
      </c>
      <c r="B50" s="340">
        <v>92</v>
      </c>
      <c r="C50" s="340">
        <v>93</v>
      </c>
      <c r="D50" s="340">
        <v>100</v>
      </c>
      <c r="E50" s="340">
        <v>102</v>
      </c>
      <c r="F50" s="340">
        <v>21466</v>
      </c>
      <c r="G50" s="340">
        <v>22927</v>
      </c>
      <c r="H50" s="340">
        <v>24828</v>
      </c>
      <c r="I50" s="340">
        <v>26300</v>
      </c>
      <c r="J50" s="340">
        <v>233227</v>
      </c>
      <c r="K50" s="340">
        <v>245478</v>
      </c>
      <c r="L50" s="340">
        <v>247911</v>
      </c>
      <c r="M50" s="340">
        <v>257549</v>
      </c>
      <c r="N50" s="673"/>
      <c r="O50" s="673"/>
    </row>
    <row r="51" spans="1:15" s="102" customFormat="1" ht="16.5" customHeight="1" x14ac:dyDescent="0.45">
      <c r="A51" s="133" t="s">
        <v>436</v>
      </c>
      <c r="B51" s="508">
        <v>11303</v>
      </c>
      <c r="C51" s="508">
        <v>11118</v>
      </c>
      <c r="D51" s="508">
        <v>11272</v>
      </c>
      <c r="E51" s="508">
        <v>11617</v>
      </c>
      <c r="F51" s="508">
        <v>404475</v>
      </c>
      <c r="G51" s="508">
        <v>436976</v>
      </c>
      <c r="H51" s="508">
        <v>511264</v>
      </c>
      <c r="I51" s="508">
        <v>592502</v>
      </c>
      <c r="J51" s="508">
        <v>35786</v>
      </c>
      <c r="K51" s="508">
        <v>39305</v>
      </c>
      <c r="L51" s="508">
        <v>45357</v>
      </c>
      <c r="M51" s="508">
        <v>51005</v>
      </c>
      <c r="N51" s="673"/>
      <c r="O51" s="673"/>
    </row>
    <row r="52" spans="1:15" s="102" customFormat="1" ht="30" customHeight="1" x14ac:dyDescent="0.45">
      <c r="A52" s="202" t="s">
        <v>452</v>
      </c>
      <c r="B52" s="340">
        <v>9744</v>
      </c>
      <c r="C52" s="340">
        <v>9754</v>
      </c>
      <c r="D52" s="340">
        <v>9746</v>
      </c>
      <c r="E52" s="340">
        <v>9912</v>
      </c>
      <c r="F52" s="340">
        <v>268185</v>
      </c>
      <c r="G52" s="340">
        <v>286245</v>
      </c>
      <c r="H52" s="340">
        <v>335688</v>
      </c>
      <c r="I52" s="340">
        <v>386172</v>
      </c>
      <c r="J52" s="340">
        <v>27524</v>
      </c>
      <c r="K52" s="340">
        <v>29347</v>
      </c>
      <c r="L52" s="340">
        <v>34445</v>
      </c>
      <c r="M52" s="340">
        <v>38961</v>
      </c>
      <c r="N52" s="673"/>
      <c r="O52" s="673"/>
    </row>
    <row r="53" spans="1:15" s="102" customFormat="1" ht="16.5" customHeight="1" x14ac:dyDescent="0.45">
      <c r="A53" s="132" t="s">
        <v>49</v>
      </c>
      <c r="B53" s="340">
        <v>776</v>
      </c>
      <c r="C53" s="340">
        <v>843</v>
      </c>
      <c r="D53" s="340">
        <v>1260</v>
      </c>
      <c r="E53" s="340">
        <v>1549</v>
      </c>
      <c r="F53" s="340">
        <v>24239</v>
      </c>
      <c r="G53" s="340">
        <v>27352</v>
      </c>
      <c r="H53" s="340">
        <v>47821</v>
      </c>
      <c r="I53" s="340">
        <v>58768</v>
      </c>
      <c r="J53" s="340">
        <v>31217</v>
      </c>
      <c r="K53" s="340">
        <v>32438</v>
      </c>
      <c r="L53" s="340">
        <v>37939</v>
      </c>
      <c r="M53" s="340">
        <v>37927</v>
      </c>
      <c r="N53" s="673"/>
      <c r="O53" s="673"/>
    </row>
    <row r="54" spans="1:15" s="102" customFormat="1" ht="16.5" customHeight="1" x14ac:dyDescent="0.45">
      <c r="A54" s="132" t="s">
        <v>50</v>
      </c>
      <c r="B54" s="340">
        <v>8967</v>
      </c>
      <c r="C54" s="340">
        <v>8911</v>
      </c>
      <c r="D54" s="340">
        <v>8485</v>
      </c>
      <c r="E54" s="340">
        <v>8362</v>
      </c>
      <c r="F54" s="340">
        <v>243946</v>
      </c>
      <c r="G54" s="340">
        <v>258893</v>
      </c>
      <c r="H54" s="340">
        <v>287867</v>
      </c>
      <c r="I54" s="340">
        <v>327393</v>
      </c>
      <c r="J54" s="340">
        <v>27204</v>
      </c>
      <c r="K54" s="340">
        <v>29054</v>
      </c>
      <c r="L54" s="340">
        <v>33926</v>
      </c>
      <c r="M54" s="340">
        <v>39152</v>
      </c>
      <c r="N54" s="673"/>
      <c r="O54" s="673"/>
    </row>
    <row r="55" spans="1:15" s="102" customFormat="1" ht="45" customHeight="1" x14ac:dyDescent="0.45">
      <c r="A55" s="128" t="s">
        <v>450</v>
      </c>
      <c r="B55" s="340">
        <v>7925</v>
      </c>
      <c r="C55" s="340">
        <v>8125</v>
      </c>
      <c r="D55" s="340">
        <v>8492</v>
      </c>
      <c r="E55" s="340">
        <v>8713</v>
      </c>
      <c r="F55" s="340">
        <v>358316</v>
      </c>
      <c r="G55" s="340">
        <v>388282</v>
      </c>
      <c r="H55" s="340">
        <v>457065</v>
      </c>
      <c r="I55" s="340">
        <v>530921</v>
      </c>
      <c r="J55" s="340">
        <v>45212</v>
      </c>
      <c r="K55" s="340">
        <v>47788</v>
      </c>
      <c r="L55" s="340">
        <v>53825</v>
      </c>
      <c r="M55" s="340">
        <v>60933</v>
      </c>
      <c r="N55" s="673"/>
      <c r="O55" s="673"/>
    </row>
    <row r="56" spans="1:15" s="102" customFormat="1" ht="16.5" customHeight="1" x14ac:dyDescent="0.45">
      <c r="A56" s="138" t="s">
        <v>54</v>
      </c>
      <c r="B56" s="340">
        <v>3180</v>
      </c>
      <c r="C56" s="340">
        <v>2837</v>
      </c>
      <c r="D56" s="340">
        <v>2689</v>
      </c>
      <c r="E56" s="340">
        <v>2808</v>
      </c>
      <c r="F56" s="340">
        <v>44054</v>
      </c>
      <c r="G56" s="340">
        <v>46593</v>
      </c>
      <c r="H56" s="340">
        <v>52275</v>
      </c>
      <c r="I56" s="340">
        <v>59538</v>
      </c>
      <c r="J56" s="340">
        <v>13851</v>
      </c>
      <c r="K56" s="340">
        <v>16421</v>
      </c>
      <c r="L56" s="340">
        <v>19437</v>
      </c>
      <c r="M56" s="340">
        <v>21202</v>
      </c>
      <c r="N56" s="673"/>
      <c r="O56" s="673"/>
    </row>
    <row r="57" spans="1:15" s="102" customFormat="1" ht="16.5" customHeight="1" x14ac:dyDescent="0.45">
      <c r="A57" s="130" t="s">
        <v>55</v>
      </c>
      <c r="B57" s="340">
        <v>197</v>
      </c>
      <c r="C57" s="340">
        <v>155</v>
      </c>
      <c r="D57" s="340">
        <v>91</v>
      </c>
      <c r="E57" s="340">
        <v>95</v>
      </c>
      <c r="F57" s="340">
        <v>2105</v>
      </c>
      <c r="G57" s="340">
        <v>2101</v>
      </c>
      <c r="H57" s="340">
        <v>1924</v>
      </c>
      <c r="I57" s="340">
        <v>2044</v>
      </c>
      <c r="J57" s="340">
        <v>10695</v>
      </c>
      <c r="K57" s="340">
        <v>13546</v>
      </c>
      <c r="L57" s="340">
        <v>21178</v>
      </c>
      <c r="M57" s="340">
        <v>21466</v>
      </c>
      <c r="N57" s="673"/>
      <c r="O57" s="673"/>
    </row>
    <row r="58" spans="1:15" s="102" customFormat="1" ht="16.5" customHeight="1" x14ac:dyDescent="0.45">
      <c r="A58" s="133" t="s">
        <v>436</v>
      </c>
      <c r="B58" s="508">
        <v>11303</v>
      </c>
      <c r="C58" s="508">
        <v>11118</v>
      </c>
      <c r="D58" s="508">
        <v>11272</v>
      </c>
      <c r="E58" s="508">
        <v>11617</v>
      </c>
      <c r="F58" s="508">
        <v>404475</v>
      </c>
      <c r="G58" s="508">
        <v>436976</v>
      </c>
      <c r="H58" s="508">
        <v>511264</v>
      </c>
      <c r="I58" s="508">
        <v>592502</v>
      </c>
      <c r="J58" s="508">
        <v>35786</v>
      </c>
      <c r="K58" s="508">
        <v>39305</v>
      </c>
      <c r="L58" s="508">
        <v>45357</v>
      </c>
      <c r="M58" s="508">
        <v>51005</v>
      </c>
      <c r="N58" s="673"/>
      <c r="O58" s="673"/>
    </row>
    <row r="59" spans="1:15" s="102" customFormat="1" ht="45" customHeight="1" x14ac:dyDescent="0.45">
      <c r="A59" s="128" t="s">
        <v>451</v>
      </c>
      <c r="B59" s="340">
        <v>10872</v>
      </c>
      <c r="C59" s="340">
        <v>10837</v>
      </c>
      <c r="D59" s="340">
        <v>11070</v>
      </c>
      <c r="E59" s="340">
        <v>11460</v>
      </c>
      <c r="F59" s="340">
        <v>397603</v>
      </c>
      <c r="G59" s="340">
        <v>428690</v>
      </c>
      <c r="H59" s="340">
        <v>502193</v>
      </c>
      <c r="I59" s="340">
        <v>582888</v>
      </c>
      <c r="J59" s="340">
        <v>36571</v>
      </c>
      <c r="K59" s="340">
        <v>39557</v>
      </c>
      <c r="L59" s="340">
        <v>45366</v>
      </c>
      <c r="M59" s="340">
        <v>50863</v>
      </c>
      <c r="N59" s="673"/>
      <c r="O59" s="673"/>
    </row>
    <row r="60" spans="1:15" s="102" customFormat="1" ht="16.5" customHeight="1" x14ac:dyDescent="0.45">
      <c r="A60" s="130" t="s">
        <v>58</v>
      </c>
      <c r="B60" s="340">
        <v>430</v>
      </c>
      <c r="C60" s="340">
        <v>281</v>
      </c>
      <c r="D60" s="340">
        <v>202</v>
      </c>
      <c r="E60" s="340">
        <v>156</v>
      </c>
      <c r="F60" s="340">
        <v>6870</v>
      </c>
      <c r="G60" s="340">
        <v>8286</v>
      </c>
      <c r="H60" s="340">
        <v>9072</v>
      </c>
      <c r="I60" s="340">
        <v>9614</v>
      </c>
      <c r="J60" s="340">
        <v>15960</v>
      </c>
      <c r="K60" s="340">
        <v>29537</v>
      </c>
      <c r="L60" s="340">
        <v>44859</v>
      </c>
      <c r="M60" s="340">
        <v>61432</v>
      </c>
      <c r="N60" s="673"/>
      <c r="O60" s="673"/>
    </row>
    <row r="61" spans="1:15" s="102" customFormat="1" ht="16.5" customHeight="1" x14ac:dyDescent="0.45">
      <c r="A61" s="133" t="s">
        <v>436</v>
      </c>
      <c r="B61" s="508">
        <v>11303</v>
      </c>
      <c r="C61" s="508">
        <v>11118</v>
      </c>
      <c r="D61" s="508">
        <v>11272</v>
      </c>
      <c r="E61" s="508">
        <v>11617</v>
      </c>
      <c r="F61" s="508">
        <v>404475</v>
      </c>
      <c r="G61" s="508">
        <v>436976</v>
      </c>
      <c r="H61" s="508">
        <v>511264</v>
      </c>
      <c r="I61" s="508">
        <v>592502</v>
      </c>
      <c r="J61" s="508">
        <v>35786</v>
      </c>
      <c r="K61" s="508">
        <v>39305</v>
      </c>
      <c r="L61" s="508">
        <v>45357</v>
      </c>
      <c r="M61" s="508">
        <v>51005</v>
      </c>
      <c r="N61" s="673"/>
      <c r="O61" s="673"/>
    </row>
    <row r="62" spans="1:15" s="102" customFormat="1" ht="16.5" customHeight="1" x14ac:dyDescent="0.45">
      <c r="A62" s="341"/>
      <c r="B62" s="95"/>
      <c r="C62" s="161"/>
      <c r="D62" s="206"/>
      <c r="E62" s="206"/>
      <c r="F62" s="95"/>
      <c r="G62" s="161"/>
      <c r="H62" s="161"/>
      <c r="I62" s="95"/>
      <c r="J62" s="95"/>
      <c r="K62" s="161"/>
      <c r="L62" s="161"/>
      <c r="M62" s="95"/>
      <c r="N62" s="416"/>
      <c r="O62" s="416"/>
    </row>
    <row r="63" spans="1:15" s="258" customFormat="1" ht="30" customHeight="1" x14ac:dyDescent="0.35">
      <c r="A63" s="339"/>
      <c r="B63" s="772" t="s">
        <v>16</v>
      </c>
      <c r="C63" s="772"/>
      <c r="D63" s="772"/>
      <c r="E63" s="772"/>
      <c r="F63" s="772"/>
      <c r="G63" s="772"/>
      <c r="H63" s="772"/>
      <c r="I63" s="772"/>
      <c r="J63" s="772"/>
      <c r="K63" s="772"/>
      <c r="L63" s="772"/>
      <c r="M63" s="772"/>
      <c r="N63" s="677"/>
      <c r="O63" s="677"/>
    </row>
    <row r="64" spans="1:15" s="258" customFormat="1" ht="16.5" customHeight="1" x14ac:dyDescent="0.35">
      <c r="A64" s="339"/>
      <c r="B64" s="296"/>
      <c r="C64" s="296"/>
      <c r="D64" s="296"/>
      <c r="E64" s="296"/>
      <c r="F64" s="296"/>
      <c r="G64" s="296"/>
      <c r="H64" s="296"/>
      <c r="I64" s="296"/>
      <c r="J64" s="296"/>
      <c r="K64" s="296"/>
      <c r="L64" s="296"/>
      <c r="M64" s="296"/>
      <c r="N64" s="677"/>
      <c r="O64" s="677"/>
    </row>
    <row r="65" spans="1:15" s="102" customFormat="1" ht="16.5" customHeight="1" x14ac:dyDescent="0.45">
      <c r="A65" s="128" t="s">
        <v>47</v>
      </c>
      <c r="B65" s="129"/>
      <c r="C65" s="129"/>
      <c r="D65" s="129"/>
      <c r="E65" s="129"/>
      <c r="F65" s="129"/>
      <c r="G65" s="129"/>
      <c r="H65" s="129"/>
      <c r="I65" s="129"/>
      <c r="J65" s="129"/>
      <c r="K65" s="129"/>
      <c r="L65" s="129"/>
      <c r="M65" s="129"/>
      <c r="N65" s="416"/>
      <c r="O65" s="416"/>
    </row>
    <row r="66" spans="1:15" s="102" customFormat="1" ht="16.5" customHeight="1" x14ac:dyDescent="0.45">
      <c r="A66" s="130" t="s">
        <v>51</v>
      </c>
      <c r="B66" s="340">
        <v>896</v>
      </c>
      <c r="C66" s="340">
        <v>892</v>
      </c>
      <c r="D66" s="340">
        <v>878</v>
      </c>
      <c r="E66" s="340">
        <v>874</v>
      </c>
      <c r="F66" s="340">
        <v>267603</v>
      </c>
      <c r="G66" s="340">
        <v>273088</v>
      </c>
      <c r="H66" s="340">
        <v>292936</v>
      </c>
      <c r="I66" s="340">
        <v>303485</v>
      </c>
      <c r="J66" s="340">
        <v>298609</v>
      </c>
      <c r="K66" s="340">
        <v>306206</v>
      </c>
      <c r="L66" s="340">
        <v>333640.09111617308</v>
      </c>
      <c r="M66" s="340">
        <v>347236.8421052632</v>
      </c>
      <c r="N66" s="673"/>
      <c r="O66" s="673"/>
    </row>
    <row r="67" spans="1:15" s="102" customFormat="1" ht="16.5" customHeight="1" x14ac:dyDescent="0.45">
      <c r="A67" s="130" t="s">
        <v>205</v>
      </c>
      <c r="B67" s="340">
        <v>2463</v>
      </c>
      <c r="C67" s="340">
        <v>2482</v>
      </c>
      <c r="D67" s="340">
        <v>2522</v>
      </c>
      <c r="E67" s="340">
        <v>2502</v>
      </c>
      <c r="F67" s="340">
        <v>186490</v>
      </c>
      <c r="G67" s="340">
        <v>204262</v>
      </c>
      <c r="H67" s="340">
        <v>232596</v>
      </c>
      <c r="I67" s="340">
        <v>256968</v>
      </c>
      <c r="J67" s="340">
        <v>75703</v>
      </c>
      <c r="K67" s="340">
        <v>82294</v>
      </c>
      <c r="L67" s="340">
        <v>92226.80412371135</v>
      </c>
      <c r="M67" s="340">
        <v>102705.03597122303</v>
      </c>
      <c r="N67" s="673"/>
      <c r="O67" s="673"/>
    </row>
    <row r="68" spans="1:15" s="102" customFormat="1" ht="16.5" customHeight="1" x14ac:dyDescent="0.45">
      <c r="A68" s="130" t="s">
        <v>173</v>
      </c>
      <c r="B68" s="340">
        <v>165</v>
      </c>
      <c r="C68" s="340">
        <v>159</v>
      </c>
      <c r="D68" s="340">
        <v>170</v>
      </c>
      <c r="E68" s="340">
        <v>161</v>
      </c>
      <c r="F68" s="340">
        <v>51132</v>
      </c>
      <c r="G68" s="340">
        <v>52932</v>
      </c>
      <c r="H68" s="340">
        <v>52670</v>
      </c>
      <c r="I68" s="340">
        <v>51859</v>
      </c>
      <c r="J68" s="340">
        <v>310596</v>
      </c>
      <c r="K68" s="340">
        <v>332683</v>
      </c>
      <c r="L68" s="340">
        <v>309444</v>
      </c>
      <c r="M68" s="340">
        <v>322722</v>
      </c>
      <c r="N68" s="673"/>
      <c r="O68" s="673"/>
    </row>
    <row r="69" spans="1:15" s="102" customFormat="1" ht="16.5" customHeight="1" x14ac:dyDescent="0.45">
      <c r="A69" s="133" t="s">
        <v>436</v>
      </c>
      <c r="B69" s="508">
        <v>3524</v>
      </c>
      <c r="C69" s="508">
        <v>3533</v>
      </c>
      <c r="D69" s="508">
        <v>3570</v>
      </c>
      <c r="E69" s="508">
        <v>3537</v>
      </c>
      <c r="F69" s="508">
        <v>505225</v>
      </c>
      <c r="G69" s="508">
        <v>530281</v>
      </c>
      <c r="H69" s="508">
        <v>578201</v>
      </c>
      <c r="I69" s="508">
        <v>612311</v>
      </c>
      <c r="J69" s="508">
        <v>143357</v>
      </c>
      <c r="K69" s="508">
        <v>150091</v>
      </c>
      <c r="L69" s="508">
        <v>161957</v>
      </c>
      <c r="M69" s="508">
        <v>173127</v>
      </c>
      <c r="N69" s="673"/>
      <c r="O69" s="673"/>
    </row>
    <row r="70" spans="1:15" s="102" customFormat="1" ht="30" customHeight="1" x14ac:dyDescent="0.45">
      <c r="A70" s="202" t="s">
        <v>452</v>
      </c>
      <c r="B70" s="340">
        <v>1656</v>
      </c>
      <c r="C70" s="340">
        <v>1652</v>
      </c>
      <c r="D70" s="340">
        <v>1666</v>
      </c>
      <c r="E70" s="340">
        <v>1719</v>
      </c>
      <c r="F70" s="340">
        <v>90546</v>
      </c>
      <c r="G70" s="340">
        <v>96982</v>
      </c>
      <c r="H70" s="340">
        <v>112379</v>
      </c>
      <c r="I70" s="340">
        <v>128006</v>
      </c>
      <c r="J70" s="340">
        <v>54694</v>
      </c>
      <c r="K70" s="340">
        <v>58700</v>
      </c>
      <c r="L70" s="340">
        <v>67447</v>
      </c>
      <c r="M70" s="340">
        <v>74456</v>
      </c>
      <c r="N70" s="673"/>
      <c r="O70" s="673"/>
    </row>
    <row r="71" spans="1:15" s="102" customFormat="1" ht="16.5" customHeight="1" x14ac:dyDescent="0.45">
      <c r="A71" s="132" t="s">
        <v>49</v>
      </c>
      <c r="B71" s="340">
        <v>45</v>
      </c>
      <c r="C71" s="340">
        <v>40</v>
      </c>
      <c r="D71" s="340">
        <v>32</v>
      </c>
      <c r="E71" s="340">
        <v>165</v>
      </c>
      <c r="F71" s="340">
        <v>4908</v>
      </c>
      <c r="G71" s="340">
        <v>4672</v>
      </c>
      <c r="H71" s="340">
        <v>2974</v>
      </c>
      <c r="I71" s="340">
        <v>17632</v>
      </c>
      <c r="J71" s="340">
        <v>109520</v>
      </c>
      <c r="K71" s="340">
        <v>117463</v>
      </c>
      <c r="L71" s="340">
        <v>93792</v>
      </c>
      <c r="M71" s="340">
        <v>106827</v>
      </c>
      <c r="N71" s="673"/>
      <c r="O71" s="673"/>
    </row>
    <row r="72" spans="1:15" s="102" customFormat="1" ht="16.5" customHeight="1" x14ac:dyDescent="0.45">
      <c r="A72" s="132" t="s">
        <v>50</v>
      </c>
      <c r="B72" s="340">
        <v>1611</v>
      </c>
      <c r="C72" s="340">
        <v>1612</v>
      </c>
      <c r="D72" s="340">
        <v>1634</v>
      </c>
      <c r="E72" s="340">
        <v>1554</v>
      </c>
      <c r="F72" s="340">
        <v>85637</v>
      </c>
      <c r="G72" s="340">
        <v>92310</v>
      </c>
      <c r="H72" s="340">
        <v>109405</v>
      </c>
      <c r="I72" s="340">
        <v>110374</v>
      </c>
      <c r="J72" s="340">
        <v>53168</v>
      </c>
      <c r="K72" s="340">
        <v>57250</v>
      </c>
      <c r="L72" s="340">
        <v>66936</v>
      </c>
      <c r="M72" s="340">
        <v>71018</v>
      </c>
      <c r="N72" s="673"/>
      <c r="O72" s="673"/>
    </row>
    <row r="73" spans="1:15" s="102" customFormat="1" ht="45" customHeight="1" x14ac:dyDescent="0.45">
      <c r="A73" s="128" t="s">
        <v>450</v>
      </c>
      <c r="B73" s="340">
        <v>2517</v>
      </c>
      <c r="C73" s="340">
        <v>2543</v>
      </c>
      <c r="D73" s="340">
        <v>2940</v>
      </c>
      <c r="E73" s="340">
        <v>2941</v>
      </c>
      <c r="F73" s="340">
        <v>387414</v>
      </c>
      <c r="G73" s="340">
        <v>410898</v>
      </c>
      <c r="H73" s="340">
        <v>498025</v>
      </c>
      <c r="I73" s="340">
        <v>520343</v>
      </c>
      <c r="J73" s="340">
        <v>153912</v>
      </c>
      <c r="K73" s="340">
        <v>161559</v>
      </c>
      <c r="L73" s="340">
        <v>169396.25850340136</v>
      </c>
      <c r="M73" s="340">
        <v>176927.23563413805</v>
      </c>
      <c r="N73" s="673"/>
      <c r="O73" s="673"/>
    </row>
    <row r="74" spans="1:15" s="102" customFormat="1" ht="16.5" customHeight="1" x14ac:dyDescent="0.45">
      <c r="A74" s="138" t="s">
        <v>54</v>
      </c>
      <c r="B74" s="340">
        <v>542</v>
      </c>
      <c r="C74" s="340">
        <v>525</v>
      </c>
      <c r="D74" s="340">
        <v>582</v>
      </c>
      <c r="E74" s="340">
        <v>555</v>
      </c>
      <c r="F74" s="340">
        <v>20444</v>
      </c>
      <c r="G74" s="340">
        <v>22176</v>
      </c>
      <c r="H74" s="340">
        <v>77687</v>
      </c>
      <c r="I74" s="340">
        <v>89164</v>
      </c>
      <c r="J74" s="340">
        <v>37708</v>
      </c>
      <c r="K74" s="340">
        <v>42205</v>
      </c>
      <c r="L74" s="340">
        <v>133482.8178694158</v>
      </c>
      <c r="M74" s="340">
        <v>160655.85585585586</v>
      </c>
      <c r="N74" s="673"/>
      <c r="O74" s="673"/>
    </row>
    <row r="75" spans="1:15" s="102" customFormat="1" ht="16.5" customHeight="1" x14ac:dyDescent="0.45">
      <c r="A75" s="130" t="s">
        <v>55</v>
      </c>
      <c r="B75" s="340">
        <v>64</v>
      </c>
      <c r="C75" s="340">
        <v>59</v>
      </c>
      <c r="D75" s="340">
        <v>48</v>
      </c>
      <c r="E75" s="340">
        <v>41</v>
      </c>
      <c r="F75" s="340">
        <v>1367</v>
      </c>
      <c r="G75" s="340">
        <v>1208</v>
      </c>
      <c r="H75" s="340">
        <v>2489</v>
      </c>
      <c r="I75" s="340">
        <v>2804</v>
      </c>
      <c r="J75" s="340">
        <v>21408</v>
      </c>
      <c r="K75" s="340">
        <v>20443</v>
      </c>
      <c r="L75" s="340">
        <v>51854.166666666664</v>
      </c>
      <c r="M75" s="340">
        <v>68390.243902439019</v>
      </c>
      <c r="N75" s="673"/>
      <c r="O75" s="673"/>
    </row>
    <row r="76" spans="1:15" s="102" customFormat="1" ht="16.5" customHeight="1" x14ac:dyDescent="0.45">
      <c r="A76" s="133" t="s">
        <v>436</v>
      </c>
      <c r="B76" s="508">
        <v>3524</v>
      </c>
      <c r="C76" s="508">
        <v>3533</v>
      </c>
      <c r="D76" s="508">
        <v>3570</v>
      </c>
      <c r="E76" s="508">
        <v>3537</v>
      </c>
      <c r="F76" s="508">
        <v>505225</v>
      </c>
      <c r="G76" s="508">
        <v>530281</v>
      </c>
      <c r="H76" s="508">
        <v>578201</v>
      </c>
      <c r="I76" s="508">
        <v>612311</v>
      </c>
      <c r="J76" s="508">
        <v>143357</v>
      </c>
      <c r="K76" s="508">
        <v>150091</v>
      </c>
      <c r="L76" s="508">
        <v>161957</v>
      </c>
      <c r="M76" s="508">
        <v>173127</v>
      </c>
      <c r="N76" s="673"/>
      <c r="O76" s="673"/>
    </row>
    <row r="77" spans="1:15" s="102" customFormat="1" ht="45" customHeight="1" x14ac:dyDescent="0.45">
      <c r="A77" s="128" t="s">
        <v>451</v>
      </c>
      <c r="B77" s="340">
        <v>3414</v>
      </c>
      <c r="C77" s="340">
        <v>3457</v>
      </c>
      <c r="D77" s="340">
        <v>3520</v>
      </c>
      <c r="E77" s="340">
        <v>3493</v>
      </c>
      <c r="F77" s="340">
        <v>500049</v>
      </c>
      <c r="G77" s="340">
        <v>526296</v>
      </c>
      <c r="H77" s="340">
        <v>574863</v>
      </c>
      <c r="I77" s="340">
        <v>608820</v>
      </c>
      <c r="J77" s="340">
        <v>146465</v>
      </c>
      <c r="K77" s="340">
        <v>152219</v>
      </c>
      <c r="L77" s="340">
        <v>163313.35227272729</v>
      </c>
      <c r="M77" s="340">
        <v>174297.16576009162</v>
      </c>
      <c r="N77" s="673"/>
      <c r="O77" s="673"/>
    </row>
    <row r="78" spans="1:15" s="102" customFormat="1" ht="16.5" customHeight="1" x14ac:dyDescent="0.45">
      <c r="A78" s="130" t="s">
        <v>58</v>
      </c>
      <c r="B78" s="340">
        <v>110</v>
      </c>
      <c r="C78" s="340">
        <v>76</v>
      </c>
      <c r="D78" s="340">
        <v>50</v>
      </c>
      <c r="E78" s="340">
        <v>44</v>
      </c>
      <c r="F78" s="340">
        <v>5127</v>
      </c>
      <c r="G78" s="340">
        <v>3986</v>
      </c>
      <c r="H78" s="340">
        <v>3338</v>
      </c>
      <c r="I78" s="340">
        <v>3491</v>
      </c>
      <c r="J78" s="340">
        <v>46766</v>
      </c>
      <c r="K78" s="340">
        <v>52739</v>
      </c>
      <c r="L78" s="340">
        <v>66760</v>
      </c>
      <c r="M78" s="340">
        <v>79340.909090909088</v>
      </c>
      <c r="N78" s="673"/>
      <c r="O78" s="673"/>
    </row>
    <row r="79" spans="1:15" s="102" customFormat="1" ht="16.5" customHeight="1" x14ac:dyDescent="0.45">
      <c r="A79" s="133" t="s">
        <v>436</v>
      </c>
      <c r="B79" s="508">
        <v>3524</v>
      </c>
      <c r="C79" s="508">
        <v>3533</v>
      </c>
      <c r="D79" s="508">
        <v>3570</v>
      </c>
      <c r="E79" s="508">
        <v>3537</v>
      </c>
      <c r="F79" s="508">
        <v>505225</v>
      </c>
      <c r="G79" s="508">
        <v>530281</v>
      </c>
      <c r="H79" s="508">
        <v>578201</v>
      </c>
      <c r="I79" s="508">
        <v>612311</v>
      </c>
      <c r="J79" s="508">
        <v>143357</v>
      </c>
      <c r="K79" s="508">
        <v>150091</v>
      </c>
      <c r="L79" s="508">
        <v>161957</v>
      </c>
      <c r="M79" s="508">
        <v>173127</v>
      </c>
      <c r="N79" s="673"/>
      <c r="O79" s="673"/>
    </row>
    <row r="80" spans="1:15" s="102" customFormat="1" ht="16.5" customHeight="1" x14ac:dyDescent="0.45">
      <c r="A80" s="341"/>
      <c r="B80" s="95"/>
      <c r="C80" s="161"/>
      <c r="D80" s="206"/>
      <c r="E80" s="206"/>
      <c r="F80" s="95"/>
      <c r="G80" s="161"/>
      <c r="H80" s="161"/>
      <c r="I80" s="95"/>
      <c r="J80" s="95"/>
      <c r="K80" s="161"/>
      <c r="L80" s="161"/>
      <c r="M80" s="95"/>
      <c r="N80" s="416"/>
      <c r="O80" s="416"/>
    </row>
    <row r="81" spans="1:15" s="258" customFormat="1" ht="30" customHeight="1" x14ac:dyDescent="0.35">
      <c r="A81" s="339"/>
      <c r="B81" s="772" t="s">
        <v>17</v>
      </c>
      <c r="C81" s="772"/>
      <c r="D81" s="772"/>
      <c r="E81" s="772"/>
      <c r="F81" s="772"/>
      <c r="G81" s="772"/>
      <c r="H81" s="772"/>
      <c r="I81" s="772"/>
      <c r="J81" s="772"/>
      <c r="K81" s="772"/>
      <c r="L81" s="772"/>
      <c r="M81" s="772"/>
      <c r="N81" s="677"/>
      <c r="O81" s="677"/>
    </row>
    <row r="82" spans="1:15" s="258" customFormat="1" ht="16.5" customHeight="1" x14ac:dyDescent="0.35">
      <c r="A82" s="339"/>
      <c r="B82" s="296"/>
      <c r="C82" s="296"/>
      <c r="D82" s="296"/>
      <c r="E82" s="296"/>
      <c r="F82" s="296"/>
      <c r="G82" s="296"/>
      <c r="H82" s="296"/>
      <c r="I82" s="296"/>
      <c r="J82" s="296"/>
      <c r="K82" s="296"/>
      <c r="L82" s="296"/>
      <c r="M82" s="296"/>
      <c r="N82" s="677"/>
      <c r="O82" s="677"/>
    </row>
    <row r="83" spans="1:15" s="102" customFormat="1" ht="16.5" customHeight="1" x14ac:dyDescent="0.45">
      <c r="A83" s="128" t="s">
        <v>47</v>
      </c>
      <c r="B83" s="129"/>
      <c r="C83" s="129"/>
      <c r="D83" s="129"/>
      <c r="E83" s="129"/>
      <c r="F83" s="129"/>
      <c r="G83" s="129"/>
      <c r="H83" s="129"/>
      <c r="I83" s="129"/>
      <c r="J83" s="129"/>
      <c r="K83" s="129"/>
      <c r="L83" s="129"/>
      <c r="M83" s="129"/>
      <c r="N83" s="416"/>
      <c r="O83" s="416"/>
    </row>
    <row r="84" spans="1:15" s="102" customFormat="1" ht="16.5" customHeight="1" x14ac:dyDescent="0.45">
      <c r="A84" s="130" t="s">
        <v>51</v>
      </c>
      <c r="B84" s="340">
        <v>7</v>
      </c>
      <c r="C84" s="340">
        <v>6</v>
      </c>
      <c r="D84" s="340">
        <v>7</v>
      </c>
      <c r="E84" s="340">
        <v>8</v>
      </c>
      <c r="F84" s="340">
        <v>2249</v>
      </c>
      <c r="G84" s="340">
        <v>2704</v>
      </c>
      <c r="H84" s="340">
        <v>2899</v>
      </c>
      <c r="I84" s="340">
        <v>3544</v>
      </c>
      <c r="J84" s="340">
        <v>318262</v>
      </c>
      <c r="K84" s="340">
        <v>479052</v>
      </c>
      <c r="L84" s="340">
        <v>414956</v>
      </c>
      <c r="M84" s="340">
        <v>426746</v>
      </c>
      <c r="N84" s="673"/>
      <c r="O84" s="673"/>
    </row>
    <row r="85" spans="1:15" s="102" customFormat="1" ht="16.5" customHeight="1" x14ac:dyDescent="0.45">
      <c r="A85" s="130" t="s">
        <v>205</v>
      </c>
      <c r="B85" s="340">
        <v>13695</v>
      </c>
      <c r="C85" s="340">
        <v>12909</v>
      </c>
      <c r="D85" s="340">
        <v>12253</v>
      </c>
      <c r="E85" s="340">
        <v>11374</v>
      </c>
      <c r="F85" s="340">
        <v>519389</v>
      </c>
      <c r="G85" s="340">
        <v>529235</v>
      </c>
      <c r="H85" s="340">
        <v>570667</v>
      </c>
      <c r="I85" s="340">
        <v>603898</v>
      </c>
      <c r="J85" s="340">
        <v>37926</v>
      </c>
      <c r="K85" s="340">
        <v>40996</v>
      </c>
      <c r="L85" s="340">
        <v>46572</v>
      </c>
      <c r="M85" s="340">
        <v>53097</v>
      </c>
      <c r="N85" s="673"/>
      <c r="O85" s="673"/>
    </row>
    <row r="86" spans="1:15" s="102" customFormat="1" ht="16.5" customHeight="1" x14ac:dyDescent="0.45">
      <c r="A86" s="130" t="s">
        <v>173</v>
      </c>
      <c r="B86" s="340">
        <v>22</v>
      </c>
      <c r="C86" s="340">
        <v>34</v>
      </c>
      <c r="D86" s="340">
        <v>21</v>
      </c>
      <c r="E86" s="340">
        <v>17</v>
      </c>
      <c r="F86" s="340">
        <v>9423</v>
      </c>
      <c r="G86" s="340">
        <v>8812</v>
      </c>
      <c r="H86" s="340">
        <v>9287</v>
      </c>
      <c r="I86" s="340">
        <v>9338</v>
      </c>
      <c r="J86" s="340">
        <v>423751</v>
      </c>
      <c r="K86" s="340">
        <v>259216</v>
      </c>
      <c r="L86" s="340">
        <v>449941</v>
      </c>
      <c r="M86" s="340">
        <v>565855</v>
      </c>
      <c r="N86" s="673"/>
      <c r="O86" s="673"/>
    </row>
    <row r="87" spans="1:15" s="102" customFormat="1" ht="16.5" customHeight="1" x14ac:dyDescent="0.45">
      <c r="A87" s="133" t="s">
        <v>436</v>
      </c>
      <c r="B87" s="508">
        <v>13751</v>
      </c>
      <c r="C87" s="508">
        <v>12978</v>
      </c>
      <c r="D87" s="508">
        <v>12311</v>
      </c>
      <c r="E87" s="508">
        <v>11398</v>
      </c>
      <c r="F87" s="508">
        <v>531060</v>
      </c>
      <c r="G87" s="508">
        <v>540751</v>
      </c>
      <c r="H87" s="508">
        <v>582854</v>
      </c>
      <c r="I87" s="508">
        <v>616780</v>
      </c>
      <c r="J87" s="508">
        <v>38619</v>
      </c>
      <c r="K87" s="508">
        <v>41668</v>
      </c>
      <c r="L87" s="508">
        <v>47343</v>
      </c>
      <c r="M87" s="508">
        <v>54111</v>
      </c>
      <c r="N87" s="673"/>
      <c r="O87" s="673"/>
    </row>
    <row r="88" spans="1:15" s="102" customFormat="1" ht="30" customHeight="1" x14ac:dyDescent="0.45">
      <c r="A88" s="202" t="s">
        <v>452</v>
      </c>
      <c r="B88" s="340">
        <v>2962</v>
      </c>
      <c r="C88" s="340">
        <v>3289</v>
      </c>
      <c r="D88" s="340">
        <v>3826</v>
      </c>
      <c r="E88" s="340">
        <v>3696</v>
      </c>
      <c r="F88" s="340">
        <v>36766</v>
      </c>
      <c r="G88" s="340">
        <v>55407</v>
      </c>
      <c r="H88" s="340">
        <v>102719</v>
      </c>
      <c r="I88" s="340">
        <v>114436</v>
      </c>
      <c r="J88" s="340">
        <v>12411</v>
      </c>
      <c r="K88" s="340">
        <v>16846</v>
      </c>
      <c r="L88" s="340">
        <v>26849</v>
      </c>
      <c r="M88" s="340">
        <v>30964</v>
      </c>
      <c r="N88" s="673"/>
      <c r="O88" s="673"/>
    </row>
    <row r="89" spans="1:15" s="102" customFormat="1" ht="16.5" customHeight="1" x14ac:dyDescent="0.45">
      <c r="A89" s="132" t="s">
        <v>49</v>
      </c>
      <c r="B89" s="340">
        <v>207</v>
      </c>
      <c r="C89" s="340">
        <v>248</v>
      </c>
      <c r="D89" s="340">
        <v>276</v>
      </c>
      <c r="E89" s="340">
        <v>289</v>
      </c>
      <c r="F89" s="340">
        <v>2837</v>
      </c>
      <c r="G89" s="340">
        <v>4737</v>
      </c>
      <c r="H89" s="340">
        <v>6597</v>
      </c>
      <c r="I89" s="340">
        <v>8227</v>
      </c>
      <c r="J89" s="340">
        <v>13735</v>
      </c>
      <c r="K89" s="340">
        <v>19128</v>
      </c>
      <c r="L89" s="340">
        <v>23873</v>
      </c>
      <c r="M89" s="340">
        <v>28511</v>
      </c>
      <c r="N89" s="673"/>
      <c r="O89" s="673"/>
    </row>
    <row r="90" spans="1:15" s="102" customFormat="1" ht="16.5" customHeight="1" x14ac:dyDescent="0.45">
      <c r="A90" s="132" t="s">
        <v>50</v>
      </c>
      <c r="B90" s="340">
        <v>2756</v>
      </c>
      <c r="C90" s="340">
        <v>3041</v>
      </c>
      <c r="D90" s="340">
        <v>3549</v>
      </c>
      <c r="E90" s="340">
        <v>3407</v>
      </c>
      <c r="F90" s="340">
        <v>33930</v>
      </c>
      <c r="G90" s="340">
        <v>50670</v>
      </c>
      <c r="H90" s="340">
        <v>96122</v>
      </c>
      <c r="I90" s="340">
        <v>106209</v>
      </c>
      <c r="J90" s="340">
        <v>12311</v>
      </c>
      <c r="K90" s="340">
        <v>16660</v>
      </c>
      <c r="L90" s="340">
        <v>27081</v>
      </c>
      <c r="M90" s="340">
        <v>31172</v>
      </c>
      <c r="N90" s="673"/>
      <c r="O90" s="673"/>
    </row>
    <row r="91" spans="1:15" s="102" customFormat="1" ht="45" customHeight="1" x14ac:dyDescent="0.45">
      <c r="A91" s="128" t="s">
        <v>450</v>
      </c>
      <c r="B91" s="340">
        <v>7024</v>
      </c>
      <c r="C91" s="340">
        <v>6536</v>
      </c>
      <c r="D91" s="340">
        <v>6487</v>
      </c>
      <c r="E91" s="340">
        <v>6535</v>
      </c>
      <c r="F91" s="340">
        <v>471892</v>
      </c>
      <c r="G91" s="340">
        <v>475697</v>
      </c>
      <c r="H91" s="340">
        <v>512755</v>
      </c>
      <c r="I91" s="340">
        <v>545412</v>
      </c>
      <c r="J91" s="340">
        <v>67182</v>
      </c>
      <c r="K91" s="340">
        <v>72786</v>
      </c>
      <c r="L91" s="340">
        <v>79039</v>
      </c>
      <c r="M91" s="340">
        <v>83465</v>
      </c>
      <c r="N91" s="673"/>
      <c r="O91" s="673"/>
    </row>
    <row r="92" spans="1:15" s="102" customFormat="1" ht="16.5" customHeight="1" x14ac:dyDescent="0.45">
      <c r="A92" s="138" t="s">
        <v>54</v>
      </c>
      <c r="B92" s="340">
        <v>6358</v>
      </c>
      <c r="C92" s="340">
        <v>6181</v>
      </c>
      <c r="D92" s="340">
        <v>5614</v>
      </c>
      <c r="E92" s="340">
        <v>4654</v>
      </c>
      <c r="F92" s="340">
        <v>55190</v>
      </c>
      <c r="G92" s="340">
        <v>60173</v>
      </c>
      <c r="H92" s="340">
        <v>66239</v>
      </c>
      <c r="I92" s="340">
        <v>66845</v>
      </c>
      <c r="J92" s="340">
        <v>8681</v>
      </c>
      <c r="K92" s="340">
        <v>9735</v>
      </c>
      <c r="L92" s="340">
        <v>11800</v>
      </c>
      <c r="M92" s="340">
        <v>14362</v>
      </c>
      <c r="N92" s="673"/>
      <c r="O92" s="673"/>
    </row>
    <row r="93" spans="1:15" s="102" customFormat="1" ht="16.5" customHeight="1" x14ac:dyDescent="0.45">
      <c r="A93" s="130" t="s">
        <v>55</v>
      </c>
      <c r="B93" s="340">
        <v>370</v>
      </c>
      <c r="C93" s="340">
        <v>261</v>
      </c>
      <c r="D93" s="340">
        <v>210</v>
      </c>
      <c r="E93" s="340">
        <v>209</v>
      </c>
      <c r="F93" s="340">
        <v>3978</v>
      </c>
      <c r="G93" s="340">
        <v>4881</v>
      </c>
      <c r="H93" s="340">
        <v>3861</v>
      </c>
      <c r="I93" s="340">
        <v>4523</v>
      </c>
      <c r="J93" s="340">
        <v>10765</v>
      </c>
      <c r="K93" s="340">
        <v>18717</v>
      </c>
      <c r="L93" s="340">
        <v>18348</v>
      </c>
      <c r="M93" s="340">
        <v>21603</v>
      </c>
      <c r="N93" s="673"/>
      <c r="O93" s="673"/>
    </row>
    <row r="94" spans="1:15" s="102" customFormat="1" ht="16.5" customHeight="1" x14ac:dyDescent="0.45">
      <c r="A94" s="133" t="s">
        <v>436</v>
      </c>
      <c r="B94" s="508">
        <v>13751</v>
      </c>
      <c r="C94" s="508">
        <v>12978</v>
      </c>
      <c r="D94" s="508">
        <v>12311</v>
      </c>
      <c r="E94" s="508">
        <v>11398</v>
      </c>
      <c r="F94" s="508">
        <v>531060</v>
      </c>
      <c r="G94" s="508">
        <v>540751</v>
      </c>
      <c r="H94" s="508">
        <v>582854</v>
      </c>
      <c r="I94" s="508">
        <v>616780</v>
      </c>
      <c r="J94" s="508">
        <v>38619</v>
      </c>
      <c r="K94" s="508">
        <v>41668</v>
      </c>
      <c r="L94" s="508">
        <v>47343</v>
      </c>
      <c r="M94" s="508">
        <v>54111</v>
      </c>
      <c r="N94" s="673"/>
      <c r="O94" s="673"/>
    </row>
    <row r="95" spans="1:15" s="102" customFormat="1" ht="45" customHeight="1" x14ac:dyDescent="0.45">
      <c r="A95" s="128" t="s">
        <v>451</v>
      </c>
      <c r="B95" s="340">
        <v>12139</v>
      </c>
      <c r="C95" s="340">
        <v>11675</v>
      </c>
      <c r="D95" s="340">
        <v>11387</v>
      </c>
      <c r="E95" s="340">
        <v>10817</v>
      </c>
      <c r="F95" s="340">
        <v>526948</v>
      </c>
      <c r="G95" s="340">
        <v>537279</v>
      </c>
      <c r="H95" s="340">
        <v>579850</v>
      </c>
      <c r="I95" s="340">
        <v>613398</v>
      </c>
      <c r="J95" s="340">
        <v>43411</v>
      </c>
      <c r="K95" s="340">
        <v>46021</v>
      </c>
      <c r="L95" s="340">
        <v>50923</v>
      </c>
      <c r="M95" s="340">
        <v>56704</v>
      </c>
      <c r="N95" s="673"/>
      <c r="O95" s="673"/>
    </row>
    <row r="96" spans="1:15" s="102" customFormat="1" ht="16.5" customHeight="1" x14ac:dyDescent="0.45">
      <c r="A96" s="130" t="s">
        <v>58</v>
      </c>
      <c r="B96" s="340">
        <v>1613</v>
      </c>
      <c r="C96" s="340">
        <v>1303</v>
      </c>
      <c r="D96" s="340">
        <v>924</v>
      </c>
      <c r="E96" s="340">
        <v>581</v>
      </c>
      <c r="F96" s="340">
        <v>4112</v>
      </c>
      <c r="G96" s="340">
        <v>3472</v>
      </c>
      <c r="H96" s="340">
        <v>3004</v>
      </c>
      <c r="I96" s="340">
        <v>3382</v>
      </c>
      <c r="J96" s="340">
        <v>2550</v>
      </c>
      <c r="K96" s="340">
        <v>2665</v>
      </c>
      <c r="L96" s="340">
        <v>3249</v>
      </c>
      <c r="M96" s="340">
        <v>5822</v>
      </c>
      <c r="N96" s="673"/>
      <c r="O96" s="673"/>
    </row>
    <row r="97" spans="1:15" s="102" customFormat="1" ht="16.5" customHeight="1" x14ac:dyDescent="0.45">
      <c r="A97" s="133" t="s">
        <v>436</v>
      </c>
      <c r="B97" s="508">
        <v>13751</v>
      </c>
      <c r="C97" s="508">
        <v>12978</v>
      </c>
      <c r="D97" s="508">
        <v>12311</v>
      </c>
      <c r="E97" s="508">
        <v>11398</v>
      </c>
      <c r="F97" s="508">
        <v>531060</v>
      </c>
      <c r="G97" s="508">
        <v>540751</v>
      </c>
      <c r="H97" s="508">
        <v>582854</v>
      </c>
      <c r="I97" s="508">
        <v>616780</v>
      </c>
      <c r="J97" s="508">
        <v>38619</v>
      </c>
      <c r="K97" s="508">
        <v>41668</v>
      </c>
      <c r="L97" s="508">
        <v>47343</v>
      </c>
      <c r="M97" s="508">
        <v>54111</v>
      </c>
      <c r="N97" s="673"/>
      <c r="O97" s="673"/>
    </row>
    <row r="98" spans="1:15" s="102" customFormat="1" ht="6.75" customHeight="1" x14ac:dyDescent="0.45">
      <c r="A98" s="341"/>
      <c r="B98" s="95"/>
      <c r="C98" s="161"/>
      <c r="D98" s="161"/>
      <c r="E98" s="95"/>
      <c r="F98" s="95"/>
      <c r="G98" s="161"/>
      <c r="H98" s="161"/>
      <c r="I98" s="95"/>
      <c r="J98" s="95"/>
      <c r="K98" s="161"/>
      <c r="L98" s="161"/>
      <c r="M98" s="95"/>
      <c r="N98" s="416"/>
      <c r="O98" s="416"/>
    </row>
    <row r="99" spans="1:15" s="40" customFormat="1" ht="9.75" customHeight="1" x14ac:dyDescent="0.45">
      <c r="A99" s="197"/>
      <c r="B99" s="52"/>
      <c r="C99" s="52"/>
      <c r="D99" s="52"/>
      <c r="E99" s="52"/>
    </row>
    <row r="100" spans="1:15" s="40" customFormat="1" ht="16.5" customHeight="1" x14ac:dyDescent="0.35">
      <c r="A100" s="718" t="s">
        <v>638</v>
      </c>
      <c r="B100" s="718"/>
      <c r="C100" s="718"/>
      <c r="D100" s="718"/>
      <c r="E100" s="718"/>
      <c r="F100" s="718"/>
      <c r="G100" s="718"/>
      <c r="H100" s="718"/>
      <c r="I100" s="718"/>
      <c r="J100" s="718"/>
      <c r="K100" s="718"/>
      <c r="L100" s="718"/>
      <c r="M100" s="718"/>
    </row>
    <row r="101" spans="1:15" s="40" customFormat="1" ht="16.5" customHeight="1" x14ac:dyDescent="0.35">
      <c r="A101" s="718" t="s">
        <v>642</v>
      </c>
      <c r="B101" s="718"/>
      <c r="C101" s="718"/>
      <c r="D101" s="718"/>
      <c r="E101" s="718"/>
    </row>
  </sheetData>
  <mergeCells count="13">
    <mergeCell ref="N6:O6"/>
    <mergeCell ref="A101:E101"/>
    <mergeCell ref="B6:M6"/>
    <mergeCell ref="A2:M2"/>
    <mergeCell ref="A3:M3"/>
    <mergeCell ref="B4:E4"/>
    <mergeCell ref="F4:I4"/>
    <mergeCell ref="J4:M4"/>
    <mergeCell ref="A100:M100"/>
    <mergeCell ref="B27:M27"/>
    <mergeCell ref="B45:M45"/>
    <mergeCell ref="B63:M63"/>
    <mergeCell ref="B81:M81"/>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fitToPage="1"/>
  </sheetPr>
  <dimension ref="A1:U38"/>
  <sheetViews>
    <sheetView showGridLines="0" workbookViewId="0"/>
  </sheetViews>
  <sheetFormatPr defaultColWidth="18.73046875" defaultRowHeight="12.95" customHeight="1" x14ac:dyDescent="0.35"/>
  <cols>
    <col min="1" max="1" width="50.73046875" style="9" customWidth="1"/>
    <col min="2" max="2" width="15.73046875" style="9" customWidth="1"/>
    <col min="3" max="4" width="15.73046875" style="11" customWidth="1"/>
    <col min="5" max="5" width="15.73046875" style="8" customWidth="1"/>
    <col min="6" max="6" width="15.73046875" style="9" customWidth="1"/>
    <col min="7" max="8" width="15.73046875" style="11" customWidth="1"/>
    <col min="9" max="9" width="15.73046875" style="8" customWidth="1"/>
    <col min="10" max="10" width="15.73046875" style="9" customWidth="1"/>
    <col min="11" max="12" width="15.73046875" style="11" customWidth="1"/>
    <col min="13" max="13" width="15.73046875" style="8" customWidth="1"/>
    <col min="14" max="14" width="15.73046875" style="9" customWidth="1"/>
    <col min="15" max="16" width="15.73046875" style="11" customWidth="1"/>
    <col min="17" max="17" width="15.73046875" style="8" customWidth="1"/>
    <col min="18" max="18" width="15.73046875" style="9" customWidth="1"/>
    <col min="19" max="20" width="15.73046875" style="11" customWidth="1"/>
    <col min="21" max="21" width="15.73046875" style="8" customWidth="1"/>
    <col min="22" max="16384" width="18.73046875" style="8"/>
  </cols>
  <sheetData>
    <row r="1" spans="1:21" ht="15.75" customHeight="1" x14ac:dyDescent="0.35">
      <c r="A1" s="259"/>
      <c r="B1" s="28"/>
      <c r="C1" s="28"/>
      <c r="D1" s="28"/>
      <c r="E1" s="28"/>
      <c r="F1" s="8"/>
      <c r="G1" s="40"/>
      <c r="H1" s="40"/>
      <c r="J1" s="8"/>
      <c r="K1" s="40"/>
      <c r="L1" s="40"/>
      <c r="N1" s="8"/>
      <c r="O1" s="40"/>
      <c r="P1" s="40"/>
      <c r="R1" s="8"/>
      <c r="S1" s="40"/>
      <c r="T1" s="40"/>
    </row>
    <row r="2" spans="1:21" ht="19.5" customHeight="1" x14ac:dyDescent="0.35">
      <c r="A2" s="779" t="s">
        <v>520</v>
      </c>
      <c r="B2" s="780"/>
      <c r="C2" s="780"/>
      <c r="D2" s="780"/>
      <c r="E2" s="780"/>
      <c r="F2" s="780"/>
      <c r="G2" s="780"/>
      <c r="H2" s="780"/>
      <c r="I2" s="780"/>
      <c r="J2" s="780"/>
      <c r="K2" s="780"/>
      <c r="L2" s="780"/>
      <c r="M2" s="780"/>
      <c r="N2" s="780"/>
      <c r="O2" s="780"/>
      <c r="P2" s="780"/>
      <c r="Q2" s="780"/>
      <c r="R2" s="780"/>
      <c r="S2" s="780"/>
      <c r="T2" s="780"/>
      <c r="U2" s="780"/>
    </row>
    <row r="3" spans="1:21" s="102" customFormat="1" ht="20.25" customHeight="1" x14ac:dyDescent="0.45">
      <c r="A3" s="781" t="s">
        <v>33</v>
      </c>
      <c r="B3" s="725"/>
      <c r="C3" s="725"/>
      <c r="D3" s="725"/>
      <c r="E3" s="725"/>
      <c r="F3" s="725"/>
      <c r="G3" s="725"/>
      <c r="H3" s="725"/>
      <c r="I3" s="725"/>
      <c r="J3" s="725"/>
      <c r="K3" s="725"/>
      <c r="L3" s="725"/>
      <c r="M3" s="725"/>
      <c r="N3" s="725"/>
      <c r="O3" s="725"/>
      <c r="P3" s="725"/>
      <c r="Q3" s="725"/>
      <c r="R3" s="725"/>
      <c r="S3" s="725"/>
      <c r="T3" s="725"/>
      <c r="U3" s="725"/>
    </row>
    <row r="4" spans="1:21" s="343" customFormat="1" ht="30" customHeight="1" x14ac:dyDescent="0.35">
      <c r="A4" s="342"/>
      <c r="B4" s="782" t="s">
        <v>34</v>
      </c>
      <c r="C4" s="722"/>
      <c r="D4" s="722"/>
      <c r="E4" s="723"/>
      <c r="F4" s="782" t="s">
        <v>15</v>
      </c>
      <c r="G4" s="722"/>
      <c r="H4" s="722"/>
      <c r="I4" s="723"/>
      <c r="J4" s="782" t="s">
        <v>16</v>
      </c>
      <c r="K4" s="722"/>
      <c r="L4" s="722"/>
      <c r="M4" s="723"/>
      <c r="N4" s="782" t="s">
        <v>17</v>
      </c>
      <c r="O4" s="722"/>
      <c r="P4" s="722"/>
      <c r="Q4" s="723"/>
      <c r="R4" s="782" t="s">
        <v>18</v>
      </c>
      <c r="S4" s="722"/>
      <c r="T4" s="722"/>
      <c r="U4" s="723"/>
    </row>
    <row r="5" spans="1:21" s="343" customFormat="1" ht="30.75" customHeight="1" x14ac:dyDescent="0.35">
      <c r="A5" s="342"/>
      <c r="B5" s="479" t="s">
        <v>359</v>
      </c>
      <c r="C5" s="555" t="s">
        <v>577</v>
      </c>
      <c r="D5" s="567" t="s">
        <v>688</v>
      </c>
      <c r="E5" s="567" t="s">
        <v>689</v>
      </c>
      <c r="F5" s="567" t="s">
        <v>359</v>
      </c>
      <c r="G5" s="567" t="s">
        <v>577</v>
      </c>
      <c r="H5" s="567" t="s">
        <v>688</v>
      </c>
      <c r="I5" s="567" t="s">
        <v>689</v>
      </c>
      <c r="J5" s="567" t="s">
        <v>359</v>
      </c>
      <c r="K5" s="567" t="s">
        <v>577</v>
      </c>
      <c r="L5" s="567" t="s">
        <v>688</v>
      </c>
      <c r="M5" s="567" t="s">
        <v>689</v>
      </c>
      <c r="N5" s="567" t="s">
        <v>359</v>
      </c>
      <c r="O5" s="567" t="s">
        <v>577</v>
      </c>
      <c r="P5" s="567" t="s">
        <v>688</v>
      </c>
      <c r="Q5" s="567" t="s">
        <v>689</v>
      </c>
      <c r="R5" s="567" t="s">
        <v>359</v>
      </c>
      <c r="S5" s="567" t="s">
        <v>577</v>
      </c>
      <c r="T5" s="567" t="s">
        <v>688</v>
      </c>
      <c r="U5" s="567" t="s">
        <v>689</v>
      </c>
    </row>
    <row r="6" spans="1:21" s="102" customFormat="1" ht="30" customHeight="1" x14ac:dyDescent="0.45">
      <c r="A6" s="145"/>
      <c r="B6" s="750" t="s">
        <v>165</v>
      </c>
      <c r="C6" s="750"/>
      <c r="D6" s="750"/>
      <c r="E6" s="750"/>
      <c r="F6" s="750"/>
      <c r="G6" s="750"/>
      <c r="H6" s="750"/>
      <c r="I6" s="750"/>
      <c r="J6" s="750"/>
      <c r="K6" s="750"/>
      <c r="L6" s="750"/>
      <c r="M6" s="750"/>
      <c r="N6" s="750"/>
      <c r="O6" s="750"/>
      <c r="P6" s="750"/>
      <c r="Q6" s="750"/>
      <c r="R6" s="750"/>
      <c r="S6" s="750"/>
      <c r="T6" s="750"/>
      <c r="U6" s="750"/>
    </row>
    <row r="7" spans="1:21" s="102" customFormat="1" ht="16.5" customHeight="1" x14ac:dyDescent="0.45">
      <c r="A7" s="145" t="s">
        <v>61</v>
      </c>
      <c r="B7" s="296"/>
      <c r="C7" s="296"/>
      <c r="D7" s="296"/>
      <c r="E7" s="296"/>
      <c r="F7" s="296"/>
      <c r="G7" s="296"/>
      <c r="H7" s="296"/>
      <c r="I7" s="296"/>
      <c r="J7" s="296"/>
      <c r="K7" s="296"/>
      <c r="L7" s="296"/>
      <c r="M7" s="296"/>
      <c r="N7" s="296"/>
      <c r="O7" s="296"/>
      <c r="P7" s="296"/>
      <c r="Q7" s="296"/>
      <c r="R7" s="296"/>
      <c r="S7" s="296"/>
      <c r="T7" s="296"/>
      <c r="U7" s="296"/>
    </row>
    <row r="8" spans="1:21" s="102" customFormat="1" ht="16.5" customHeight="1" x14ac:dyDescent="0.45">
      <c r="A8" s="147" t="s">
        <v>62</v>
      </c>
      <c r="B8" s="348">
        <v>16</v>
      </c>
      <c r="C8" s="348">
        <v>14</v>
      </c>
      <c r="D8" s="348">
        <v>13</v>
      </c>
      <c r="E8" s="348">
        <v>11</v>
      </c>
      <c r="F8" s="348">
        <v>2022</v>
      </c>
      <c r="G8" s="348">
        <v>1936</v>
      </c>
      <c r="H8" s="348">
        <v>1962</v>
      </c>
      <c r="I8" s="348">
        <v>2021</v>
      </c>
      <c r="J8" s="348">
        <v>158</v>
      </c>
      <c r="K8" s="348">
        <v>146</v>
      </c>
      <c r="L8" s="348">
        <v>146</v>
      </c>
      <c r="M8" s="348">
        <v>149</v>
      </c>
      <c r="N8" s="348">
        <v>911</v>
      </c>
      <c r="O8" s="348">
        <v>844</v>
      </c>
      <c r="P8" s="348">
        <v>816</v>
      </c>
      <c r="Q8" s="348">
        <v>773</v>
      </c>
      <c r="R8" s="348">
        <v>3107</v>
      </c>
      <c r="S8" s="348">
        <v>2940</v>
      </c>
      <c r="T8" s="348">
        <v>2937</v>
      </c>
      <c r="U8" s="348">
        <v>2955</v>
      </c>
    </row>
    <row r="9" spans="1:21" s="102" customFormat="1" ht="16.5" customHeight="1" x14ac:dyDescent="0.45">
      <c r="A9" s="147" t="s">
        <v>63</v>
      </c>
      <c r="B9" s="348">
        <v>79</v>
      </c>
      <c r="C9" s="348">
        <v>73</v>
      </c>
      <c r="D9" s="348">
        <v>67</v>
      </c>
      <c r="E9" s="348">
        <v>56</v>
      </c>
      <c r="F9" s="348">
        <v>3278</v>
      </c>
      <c r="G9" s="348">
        <v>3178</v>
      </c>
      <c r="H9" s="348">
        <v>3171</v>
      </c>
      <c r="I9" s="348">
        <v>3238</v>
      </c>
      <c r="J9" s="348">
        <v>577</v>
      </c>
      <c r="K9" s="348">
        <v>562</v>
      </c>
      <c r="L9" s="348">
        <v>563</v>
      </c>
      <c r="M9" s="348">
        <v>546</v>
      </c>
      <c r="N9" s="348">
        <v>3232</v>
      </c>
      <c r="O9" s="348">
        <v>2906</v>
      </c>
      <c r="P9" s="348">
        <v>2647</v>
      </c>
      <c r="Q9" s="348">
        <v>2273</v>
      </c>
      <c r="R9" s="348">
        <v>7167</v>
      </c>
      <c r="S9" s="348">
        <v>6720</v>
      </c>
      <c r="T9" s="348">
        <v>6448</v>
      </c>
      <c r="U9" s="348">
        <v>6113</v>
      </c>
    </row>
    <row r="10" spans="1:21" s="102" customFormat="1" ht="16.5" customHeight="1" x14ac:dyDescent="0.45">
      <c r="A10" s="147" t="s">
        <v>64</v>
      </c>
      <c r="B10" s="348">
        <v>96</v>
      </c>
      <c r="C10" s="348">
        <v>93</v>
      </c>
      <c r="D10" s="348">
        <v>87</v>
      </c>
      <c r="E10" s="348">
        <v>76</v>
      </c>
      <c r="F10" s="348">
        <v>2495</v>
      </c>
      <c r="G10" s="348">
        <v>2417</v>
      </c>
      <c r="H10" s="348">
        <v>2409</v>
      </c>
      <c r="I10" s="348">
        <v>2451</v>
      </c>
      <c r="J10" s="348">
        <v>761</v>
      </c>
      <c r="K10" s="348">
        <v>733</v>
      </c>
      <c r="L10" s="348">
        <v>725</v>
      </c>
      <c r="M10" s="348">
        <v>696</v>
      </c>
      <c r="N10" s="348">
        <v>3615</v>
      </c>
      <c r="O10" s="348">
        <v>3331</v>
      </c>
      <c r="P10" s="348">
        <v>3079</v>
      </c>
      <c r="Q10" s="348">
        <v>2760</v>
      </c>
      <c r="R10" s="348">
        <v>6966</v>
      </c>
      <c r="S10" s="348">
        <v>6573</v>
      </c>
      <c r="T10" s="348">
        <v>6300</v>
      </c>
      <c r="U10" s="348">
        <v>5983</v>
      </c>
    </row>
    <row r="11" spans="1:21" s="102" customFormat="1" ht="16.5" customHeight="1" x14ac:dyDescent="0.45">
      <c r="A11" s="147" t="s">
        <v>65</v>
      </c>
      <c r="B11" s="348">
        <v>45</v>
      </c>
      <c r="C11" s="348">
        <v>46</v>
      </c>
      <c r="D11" s="348">
        <v>46</v>
      </c>
      <c r="E11" s="348">
        <v>41</v>
      </c>
      <c r="F11" s="348">
        <v>1025</v>
      </c>
      <c r="G11" s="348">
        <v>1043</v>
      </c>
      <c r="H11" s="348">
        <v>1071</v>
      </c>
      <c r="I11" s="348">
        <v>1101</v>
      </c>
      <c r="J11" s="348">
        <v>420</v>
      </c>
      <c r="K11" s="348">
        <v>426</v>
      </c>
      <c r="L11" s="348">
        <v>435</v>
      </c>
      <c r="M11" s="348">
        <v>426</v>
      </c>
      <c r="N11" s="348">
        <v>1541</v>
      </c>
      <c r="O11" s="348">
        <v>1507</v>
      </c>
      <c r="P11" s="348">
        <v>1472</v>
      </c>
      <c r="Q11" s="348">
        <v>1384</v>
      </c>
      <c r="R11" s="348">
        <v>3031</v>
      </c>
      <c r="S11" s="348">
        <v>3023</v>
      </c>
      <c r="T11" s="348">
        <v>3024</v>
      </c>
      <c r="U11" s="348">
        <v>2952</v>
      </c>
    </row>
    <row r="12" spans="1:21" s="102" customFormat="1" ht="16.5" customHeight="1" x14ac:dyDescent="0.45">
      <c r="A12" s="147" t="s">
        <v>66</v>
      </c>
      <c r="B12" s="348">
        <v>38</v>
      </c>
      <c r="C12" s="348">
        <v>38</v>
      </c>
      <c r="D12" s="348">
        <v>37</v>
      </c>
      <c r="E12" s="348">
        <v>33</v>
      </c>
      <c r="F12" s="348">
        <v>914</v>
      </c>
      <c r="G12" s="348">
        <v>900</v>
      </c>
      <c r="H12" s="348">
        <v>899</v>
      </c>
      <c r="I12" s="348">
        <v>908</v>
      </c>
      <c r="J12" s="348">
        <v>427</v>
      </c>
      <c r="K12" s="348">
        <v>425</v>
      </c>
      <c r="L12" s="348">
        <v>419</v>
      </c>
      <c r="M12" s="348">
        <v>404</v>
      </c>
      <c r="N12" s="348">
        <v>1348</v>
      </c>
      <c r="O12" s="348">
        <v>1281</v>
      </c>
      <c r="P12" s="348">
        <v>1217</v>
      </c>
      <c r="Q12" s="348">
        <v>1138</v>
      </c>
      <c r="R12" s="348">
        <v>2728</v>
      </c>
      <c r="S12" s="348">
        <v>2644</v>
      </c>
      <c r="T12" s="348">
        <v>2572</v>
      </c>
      <c r="U12" s="348">
        <v>2484</v>
      </c>
    </row>
    <row r="13" spans="1:21" s="258" customFormat="1" ht="16.5" customHeight="1" x14ac:dyDescent="0.45">
      <c r="A13" s="147" t="s">
        <v>67</v>
      </c>
      <c r="B13" s="348">
        <v>30</v>
      </c>
      <c r="C13" s="348">
        <v>31</v>
      </c>
      <c r="D13" s="348">
        <v>31</v>
      </c>
      <c r="E13" s="348">
        <v>29</v>
      </c>
      <c r="F13" s="348">
        <v>705</v>
      </c>
      <c r="G13" s="348">
        <v>728</v>
      </c>
      <c r="H13" s="348">
        <v>763</v>
      </c>
      <c r="I13" s="348">
        <v>799</v>
      </c>
      <c r="J13" s="348">
        <v>396</v>
      </c>
      <c r="K13" s="348">
        <v>413</v>
      </c>
      <c r="L13" s="348">
        <v>414</v>
      </c>
      <c r="M13" s="348">
        <v>410</v>
      </c>
      <c r="N13" s="348">
        <v>1098</v>
      </c>
      <c r="O13" s="348">
        <v>1079</v>
      </c>
      <c r="P13" s="348">
        <v>1051</v>
      </c>
      <c r="Q13" s="348">
        <v>1013</v>
      </c>
      <c r="R13" s="348">
        <v>2230</v>
      </c>
      <c r="S13" s="348">
        <v>2251</v>
      </c>
      <c r="T13" s="348">
        <v>2260</v>
      </c>
      <c r="U13" s="348">
        <v>2251</v>
      </c>
    </row>
    <row r="14" spans="1:21" s="258" customFormat="1" ht="16.5" customHeight="1" x14ac:dyDescent="0.45">
      <c r="A14" s="147" t="s">
        <v>68</v>
      </c>
      <c r="B14" s="348">
        <v>23</v>
      </c>
      <c r="C14" s="348">
        <v>24</v>
      </c>
      <c r="D14" s="348">
        <v>24</v>
      </c>
      <c r="E14" s="348">
        <v>23</v>
      </c>
      <c r="F14" s="348">
        <v>486</v>
      </c>
      <c r="G14" s="348">
        <v>509</v>
      </c>
      <c r="H14" s="348">
        <v>542</v>
      </c>
      <c r="I14" s="348">
        <v>576</v>
      </c>
      <c r="J14" s="348">
        <v>328</v>
      </c>
      <c r="K14" s="348">
        <v>345</v>
      </c>
      <c r="L14" s="348">
        <v>352</v>
      </c>
      <c r="M14" s="348">
        <v>355</v>
      </c>
      <c r="N14" s="348">
        <v>854</v>
      </c>
      <c r="O14" s="348">
        <v>844</v>
      </c>
      <c r="P14" s="348">
        <v>825</v>
      </c>
      <c r="Q14" s="348">
        <v>805</v>
      </c>
      <c r="R14" s="348">
        <v>1690</v>
      </c>
      <c r="S14" s="348">
        <v>1723</v>
      </c>
      <c r="T14" s="348">
        <v>1743</v>
      </c>
      <c r="U14" s="348">
        <v>1759</v>
      </c>
    </row>
    <row r="15" spans="1:21" s="258" customFormat="1" ht="16.5" customHeight="1" x14ac:dyDescent="0.45">
      <c r="A15" s="147" t="s">
        <v>69</v>
      </c>
      <c r="B15" s="348">
        <v>11</v>
      </c>
      <c r="C15" s="348">
        <v>13</v>
      </c>
      <c r="D15" s="348">
        <v>14</v>
      </c>
      <c r="E15" s="348">
        <v>14</v>
      </c>
      <c r="F15" s="348">
        <v>251</v>
      </c>
      <c r="G15" s="348">
        <v>270</v>
      </c>
      <c r="H15" s="348">
        <v>290</v>
      </c>
      <c r="I15" s="348">
        <v>321</v>
      </c>
      <c r="J15" s="348">
        <v>209</v>
      </c>
      <c r="K15" s="348">
        <v>221</v>
      </c>
      <c r="L15" s="348">
        <v>229</v>
      </c>
      <c r="M15" s="348">
        <v>242</v>
      </c>
      <c r="N15" s="348">
        <v>530</v>
      </c>
      <c r="O15" s="348">
        <v>535</v>
      </c>
      <c r="P15" s="348">
        <v>516</v>
      </c>
      <c r="Q15" s="348">
        <v>518</v>
      </c>
      <c r="R15" s="348">
        <v>1002</v>
      </c>
      <c r="S15" s="348">
        <v>1039</v>
      </c>
      <c r="T15" s="348">
        <v>1049</v>
      </c>
      <c r="U15" s="348">
        <v>1096</v>
      </c>
    </row>
    <row r="16" spans="1:21" s="102" customFormat="1" ht="16.5" customHeight="1" x14ac:dyDescent="0.45">
      <c r="A16" s="147" t="s">
        <v>70</v>
      </c>
      <c r="B16" s="348">
        <v>4</v>
      </c>
      <c r="C16" s="348">
        <v>5</v>
      </c>
      <c r="D16" s="348">
        <v>6</v>
      </c>
      <c r="E16" s="348">
        <v>6</v>
      </c>
      <c r="F16" s="348">
        <v>84</v>
      </c>
      <c r="G16" s="348">
        <v>98</v>
      </c>
      <c r="H16" s="348">
        <v>121</v>
      </c>
      <c r="I16" s="348">
        <v>143</v>
      </c>
      <c r="J16" s="348">
        <v>108</v>
      </c>
      <c r="K16" s="348">
        <v>114</v>
      </c>
      <c r="L16" s="348">
        <v>130</v>
      </c>
      <c r="M16" s="348">
        <v>145</v>
      </c>
      <c r="N16" s="348">
        <v>291</v>
      </c>
      <c r="O16" s="348">
        <v>303</v>
      </c>
      <c r="P16" s="348">
        <v>320</v>
      </c>
      <c r="Q16" s="348">
        <v>339</v>
      </c>
      <c r="R16" s="348">
        <v>486</v>
      </c>
      <c r="S16" s="348">
        <v>520</v>
      </c>
      <c r="T16" s="348">
        <v>577</v>
      </c>
      <c r="U16" s="348">
        <v>633</v>
      </c>
    </row>
    <row r="17" spans="1:21" s="102" customFormat="1" ht="16.5" customHeight="1" x14ac:dyDescent="0.45">
      <c r="A17" s="147" t="s">
        <v>71</v>
      </c>
      <c r="B17" s="348">
        <v>2</v>
      </c>
      <c r="C17" s="348">
        <v>2</v>
      </c>
      <c r="D17" s="348">
        <v>2</v>
      </c>
      <c r="E17" s="348">
        <v>3</v>
      </c>
      <c r="F17" s="348">
        <v>25</v>
      </c>
      <c r="G17" s="348">
        <v>31</v>
      </c>
      <c r="H17" s="348">
        <v>41</v>
      </c>
      <c r="I17" s="348">
        <v>53</v>
      </c>
      <c r="J17" s="348">
        <v>85</v>
      </c>
      <c r="K17" s="348">
        <v>95</v>
      </c>
      <c r="L17" s="348">
        <v>103</v>
      </c>
      <c r="M17" s="348">
        <v>112</v>
      </c>
      <c r="N17" s="348">
        <v>211</v>
      </c>
      <c r="O17" s="348">
        <v>230</v>
      </c>
      <c r="P17" s="348">
        <v>252</v>
      </c>
      <c r="Q17" s="348">
        <v>275</v>
      </c>
      <c r="R17" s="348">
        <v>323</v>
      </c>
      <c r="S17" s="348">
        <v>358</v>
      </c>
      <c r="T17" s="348">
        <v>398</v>
      </c>
      <c r="U17" s="348">
        <v>443</v>
      </c>
    </row>
    <row r="18" spans="1:21" s="102" customFormat="1" ht="16.5" customHeight="1" x14ac:dyDescent="0.45">
      <c r="A18" s="147" t="s">
        <v>72</v>
      </c>
      <c r="B18" s="348">
        <v>2</v>
      </c>
      <c r="C18" s="348">
        <v>2</v>
      </c>
      <c r="D18" s="348">
        <v>2</v>
      </c>
      <c r="E18" s="348">
        <v>2</v>
      </c>
      <c r="F18" s="348">
        <v>2</v>
      </c>
      <c r="G18" s="348">
        <v>2</v>
      </c>
      <c r="H18" s="348">
        <v>3</v>
      </c>
      <c r="I18" s="348">
        <v>4</v>
      </c>
      <c r="J18" s="348">
        <v>55</v>
      </c>
      <c r="K18" s="348">
        <v>53</v>
      </c>
      <c r="L18" s="348">
        <v>52</v>
      </c>
      <c r="M18" s="348">
        <v>50</v>
      </c>
      <c r="N18" s="348">
        <v>21</v>
      </c>
      <c r="O18" s="348">
        <v>26</v>
      </c>
      <c r="P18" s="348">
        <v>32</v>
      </c>
      <c r="Q18" s="348">
        <v>39</v>
      </c>
      <c r="R18" s="348">
        <v>80</v>
      </c>
      <c r="S18" s="348">
        <v>83</v>
      </c>
      <c r="T18" s="348">
        <v>88</v>
      </c>
      <c r="U18" s="348">
        <v>94</v>
      </c>
    </row>
    <row r="19" spans="1:21" s="102" customFormat="1" ht="16.5" customHeight="1" x14ac:dyDescent="0.45">
      <c r="A19" s="50" t="s">
        <v>400</v>
      </c>
      <c r="B19" s="348">
        <v>0</v>
      </c>
      <c r="C19" s="348">
        <v>0</v>
      </c>
      <c r="D19" s="348">
        <v>0</v>
      </c>
      <c r="E19" s="348">
        <v>0</v>
      </c>
      <c r="F19" s="348">
        <v>14</v>
      </c>
      <c r="G19" s="348">
        <v>4</v>
      </c>
      <c r="H19" s="348">
        <v>2</v>
      </c>
      <c r="I19" s="348">
        <v>2</v>
      </c>
      <c r="J19" s="348">
        <v>0</v>
      </c>
      <c r="K19" s="348">
        <v>0</v>
      </c>
      <c r="L19" s="348">
        <v>0</v>
      </c>
      <c r="M19" s="348">
        <v>1</v>
      </c>
      <c r="N19" s="348">
        <v>100</v>
      </c>
      <c r="O19" s="348">
        <v>91</v>
      </c>
      <c r="P19" s="348">
        <v>85</v>
      </c>
      <c r="Q19" s="348">
        <v>80</v>
      </c>
      <c r="R19" s="348">
        <v>115</v>
      </c>
      <c r="S19" s="348">
        <v>96</v>
      </c>
      <c r="T19" s="348">
        <v>87</v>
      </c>
      <c r="U19" s="348">
        <v>82</v>
      </c>
    </row>
    <row r="20" spans="1:21" s="102" customFormat="1" ht="21" customHeight="1" x14ac:dyDescent="0.45">
      <c r="A20" s="509" t="s">
        <v>18</v>
      </c>
      <c r="B20" s="510">
        <v>346</v>
      </c>
      <c r="C20" s="510">
        <v>341</v>
      </c>
      <c r="D20" s="510">
        <v>329</v>
      </c>
      <c r="E20" s="511">
        <v>294</v>
      </c>
      <c r="F20" s="511">
        <v>11303</v>
      </c>
      <c r="G20" s="511">
        <v>11118</v>
      </c>
      <c r="H20" s="511">
        <v>11272</v>
      </c>
      <c r="I20" s="511">
        <v>11617</v>
      </c>
      <c r="J20" s="511">
        <v>3524</v>
      </c>
      <c r="K20" s="511">
        <v>3533</v>
      </c>
      <c r="L20" s="511">
        <v>3587</v>
      </c>
      <c r="M20" s="511">
        <v>3537</v>
      </c>
      <c r="N20" s="511">
        <v>13751</v>
      </c>
      <c r="O20" s="511">
        <v>12977</v>
      </c>
      <c r="P20" s="511">
        <v>12311</v>
      </c>
      <c r="Q20" s="511">
        <v>11398</v>
      </c>
      <c r="R20" s="511">
        <v>28924</v>
      </c>
      <c r="S20" s="511">
        <v>27969</v>
      </c>
      <c r="T20" s="511">
        <v>27500</v>
      </c>
      <c r="U20" s="511">
        <v>26846</v>
      </c>
    </row>
    <row r="21" spans="1:21" s="345" customFormat="1" ht="30" customHeight="1" x14ac:dyDescent="0.45">
      <c r="A21" s="344"/>
      <c r="B21" s="750" t="s">
        <v>345</v>
      </c>
      <c r="C21" s="750"/>
      <c r="D21" s="750"/>
      <c r="E21" s="750"/>
      <c r="F21" s="750"/>
      <c r="G21" s="750"/>
      <c r="H21" s="750"/>
      <c r="I21" s="750"/>
      <c r="J21" s="750"/>
      <c r="K21" s="750"/>
      <c r="L21" s="750"/>
      <c r="M21" s="750"/>
      <c r="N21" s="750"/>
      <c r="O21" s="750"/>
      <c r="P21" s="750"/>
      <c r="Q21" s="750"/>
      <c r="R21" s="750"/>
      <c r="S21" s="750"/>
      <c r="T21" s="750"/>
      <c r="U21" s="750"/>
    </row>
    <row r="22" spans="1:21" s="102" customFormat="1" ht="16.5" customHeight="1" x14ac:dyDescent="0.45">
      <c r="A22" s="145" t="s">
        <v>61</v>
      </c>
      <c r="B22" s="346"/>
      <c r="C22" s="346"/>
      <c r="D22" s="346"/>
      <c r="E22" s="347"/>
      <c r="F22" s="346"/>
      <c r="G22" s="346"/>
      <c r="H22" s="346"/>
      <c r="I22" s="347"/>
      <c r="J22" s="346"/>
      <c r="K22" s="346"/>
      <c r="L22" s="346"/>
      <c r="M22" s="347"/>
      <c r="N22" s="346"/>
      <c r="O22" s="346"/>
      <c r="P22" s="346"/>
      <c r="Q22" s="347"/>
      <c r="R22" s="346"/>
      <c r="S22" s="346"/>
      <c r="T22" s="346"/>
      <c r="U22" s="347"/>
    </row>
    <row r="23" spans="1:21" s="102" customFormat="1" ht="16.5" customHeight="1" x14ac:dyDescent="0.45">
      <c r="A23" s="147" t="s">
        <v>62</v>
      </c>
      <c r="B23" s="169">
        <v>0.05</v>
      </c>
      <c r="C23" s="169">
        <v>0.04</v>
      </c>
      <c r="D23" s="169">
        <v>0.04</v>
      </c>
      <c r="E23" s="169">
        <v>0.04</v>
      </c>
      <c r="F23" s="169">
        <v>0.18</v>
      </c>
      <c r="G23" s="169">
        <v>0.17</v>
      </c>
      <c r="H23" s="169">
        <v>0.17</v>
      </c>
      <c r="I23" s="169">
        <v>0.17</v>
      </c>
      <c r="J23" s="169">
        <v>0.04</v>
      </c>
      <c r="K23" s="169">
        <v>0.04</v>
      </c>
      <c r="L23" s="169">
        <v>0.04</v>
      </c>
      <c r="M23" s="169">
        <v>0.04</v>
      </c>
      <c r="N23" s="169">
        <v>7.0000000000000007E-2</v>
      </c>
      <c r="O23" s="169">
        <v>7.0000000000000007E-2</v>
      </c>
      <c r="P23" s="169">
        <v>7.0000000000000007E-2</v>
      </c>
      <c r="Q23" s="169">
        <v>7.0000000000000007E-2</v>
      </c>
      <c r="R23" s="169">
        <v>0.11</v>
      </c>
      <c r="S23" s="169">
        <v>0.11</v>
      </c>
      <c r="T23" s="169">
        <v>0.11</v>
      </c>
      <c r="U23" s="169">
        <v>0.11</v>
      </c>
    </row>
    <row r="24" spans="1:21" s="102" customFormat="1" ht="16.5" customHeight="1" x14ac:dyDescent="0.45">
      <c r="A24" s="147" t="s">
        <v>63</v>
      </c>
      <c r="B24" s="169">
        <v>0.23</v>
      </c>
      <c r="C24" s="169">
        <v>0.22</v>
      </c>
      <c r="D24" s="169">
        <v>0.2</v>
      </c>
      <c r="E24" s="169">
        <v>0.19</v>
      </c>
      <c r="F24" s="169">
        <v>0.28999999999999998</v>
      </c>
      <c r="G24" s="169">
        <v>0.28999999999999998</v>
      </c>
      <c r="H24" s="169">
        <v>0.28000000000000003</v>
      </c>
      <c r="I24" s="169">
        <v>0.28000000000000003</v>
      </c>
      <c r="J24" s="169">
        <v>0.16</v>
      </c>
      <c r="K24" s="169">
        <v>0.16</v>
      </c>
      <c r="L24" s="169">
        <v>0.16</v>
      </c>
      <c r="M24" s="169">
        <v>0.15</v>
      </c>
      <c r="N24" s="169">
        <v>0.24</v>
      </c>
      <c r="O24" s="169">
        <v>0.22</v>
      </c>
      <c r="P24" s="169">
        <v>0.22</v>
      </c>
      <c r="Q24" s="169">
        <v>0.2</v>
      </c>
      <c r="R24" s="169">
        <v>0.25</v>
      </c>
      <c r="S24" s="169">
        <v>0.24</v>
      </c>
      <c r="T24" s="169">
        <v>0.23</v>
      </c>
      <c r="U24" s="169">
        <v>0.23</v>
      </c>
    </row>
    <row r="25" spans="1:21" s="102" customFormat="1" ht="16.5" customHeight="1" x14ac:dyDescent="0.45">
      <c r="A25" s="147" t="s">
        <v>64</v>
      </c>
      <c r="B25" s="169">
        <v>0.28000000000000003</v>
      </c>
      <c r="C25" s="169">
        <v>0.27</v>
      </c>
      <c r="D25" s="169">
        <v>0.27</v>
      </c>
      <c r="E25" s="169">
        <v>0.26</v>
      </c>
      <c r="F25" s="169">
        <v>0.22</v>
      </c>
      <c r="G25" s="169">
        <v>0.22</v>
      </c>
      <c r="H25" s="169">
        <v>0.21</v>
      </c>
      <c r="I25" s="169">
        <v>0.21</v>
      </c>
      <c r="J25" s="169">
        <v>0.22</v>
      </c>
      <c r="K25" s="169">
        <v>0.21</v>
      </c>
      <c r="L25" s="169">
        <v>0.2</v>
      </c>
      <c r="M25" s="169">
        <v>0.2</v>
      </c>
      <c r="N25" s="169">
        <v>0.26</v>
      </c>
      <c r="O25" s="169">
        <v>0.26</v>
      </c>
      <c r="P25" s="169">
        <v>0.25</v>
      </c>
      <c r="Q25" s="169">
        <v>0.24</v>
      </c>
      <c r="R25" s="169">
        <v>0.24</v>
      </c>
      <c r="S25" s="169">
        <v>0.23</v>
      </c>
      <c r="T25" s="169">
        <v>0.23</v>
      </c>
      <c r="U25" s="169">
        <v>0.22</v>
      </c>
    </row>
    <row r="26" spans="1:21" s="102" customFormat="1" ht="16.5" customHeight="1" x14ac:dyDescent="0.45">
      <c r="A26" s="147" t="s">
        <v>65</v>
      </c>
      <c r="B26" s="169">
        <v>0.13</v>
      </c>
      <c r="C26" s="169">
        <v>0.13</v>
      </c>
      <c r="D26" s="169">
        <v>0.14000000000000001</v>
      </c>
      <c r="E26" s="169">
        <v>0.14000000000000001</v>
      </c>
      <c r="F26" s="169">
        <v>0.09</v>
      </c>
      <c r="G26" s="169">
        <v>0.09</v>
      </c>
      <c r="H26" s="169">
        <v>0.09</v>
      </c>
      <c r="I26" s="169">
        <v>0.09</v>
      </c>
      <c r="J26" s="169">
        <v>0.12</v>
      </c>
      <c r="K26" s="169">
        <v>0.12</v>
      </c>
      <c r="L26" s="169">
        <v>0.12</v>
      </c>
      <c r="M26" s="169">
        <v>0.12</v>
      </c>
      <c r="N26" s="169">
        <v>0.11</v>
      </c>
      <c r="O26" s="169">
        <v>0.12</v>
      </c>
      <c r="P26" s="169">
        <v>0.12</v>
      </c>
      <c r="Q26" s="169">
        <v>0.12</v>
      </c>
      <c r="R26" s="169">
        <v>0.1</v>
      </c>
      <c r="S26" s="169">
        <v>0.11</v>
      </c>
      <c r="T26" s="169">
        <v>0.11</v>
      </c>
      <c r="U26" s="169">
        <v>0.11</v>
      </c>
    </row>
    <row r="27" spans="1:21" s="102" customFormat="1" ht="16.5" customHeight="1" x14ac:dyDescent="0.45">
      <c r="A27" s="147" t="s">
        <v>66</v>
      </c>
      <c r="B27" s="169">
        <v>0.11</v>
      </c>
      <c r="C27" s="169">
        <v>0.11</v>
      </c>
      <c r="D27" s="169">
        <v>0.11</v>
      </c>
      <c r="E27" s="169">
        <v>0.11</v>
      </c>
      <c r="F27" s="169">
        <v>0.08</v>
      </c>
      <c r="G27" s="169">
        <v>0.08</v>
      </c>
      <c r="H27" s="169">
        <v>0.08</v>
      </c>
      <c r="I27" s="169">
        <v>0.08</v>
      </c>
      <c r="J27" s="169">
        <v>0.12</v>
      </c>
      <c r="K27" s="169">
        <v>0.12</v>
      </c>
      <c r="L27" s="169">
        <v>0.12</v>
      </c>
      <c r="M27" s="169">
        <v>0.11</v>
      </c>
      <c r="N27" s="169">
        <v>0.1</v>
      </c>
      <c r="O27" s="169">
        <v>0.1</v>
      </c>
      <c r="P27" s="169">
        <v>0.1</v>
      </c>
      <c r="Q27" s="169">
        <v>0.1</v>
      </c>
      <c r="R27" s="169">
        <v>0.09</v>
      </c>
      <c r="S27" s="169">
        <v>0.09</v>
      </c>
      <c r="T27" s="169">
        <v>0.09</v>
      </c>
      <c r="U27" s="169">
        <v>0.09</v>
      </c>
    </row>
    <row r="28" spans="1:21" s="102" customFormat="1" ht="16.5" customHeight="1" x14ac:dyDescent="0.45">
      <c r="A28" s="147" t="s">
        <v>67</v>
      </c>
      <c r="B28" s="169">
        <v>0.09</v>
      </c>
      <c r="C28" s="169">
        <v>0.09</v>
      </c>
      <c r="D28" s="169">
        <v>0.1</v>
      </c>
      <c r="E28" s="169">
        <v>0.1</v>
      </c>
      <c r="F28" s="169">
        <v>0.06</v>
      </c>
      <c r="G28" s="169">
        <v>7.0000000000000007E-2</v>
      </c>
      <c r="H28" s="169">
        <v>7.0000000000000007E-2</v>
      </c>
      <c r="I28" s="169">
        <v>7.0000000000000007E-2</v>
      </c>
      <c r="J28" s="169">
        <v>0.11</v>
      </c>
      <c r="K28" s="169">
        <v>0.12</v>
      </c>
      <c r="L28" s="169">
        <v>0.12</v>
      </c>
      <c r="M28" s="169">
        <v>0.12</v>
      </c>
      <c r="N28" s="169">
        <v>0.08</v>
      </c>
      <c r="O28" s="169">
        <v>0.08</v>
      </c>
      <c r="P28" s="169">
        <v>0.09</v>
      </c>
      <c r="Q28" s="169">
        <v>0.09</v>
      </c>
      <c r="R28" s="169">
        <v>0.08</v>
      </c>
      <c r="S28" s="169">
        <v>0.08</v>
      </c>
      <c r="T28" s="169">
        <v>0.08</v>
      </c>
      <c r="U28" s="169">
        <v>0.08</v>
      </c>
    </row>
    <row r="29" spans="1:21" s="102" customFormat="1" ht="16.5" customHeight="1" x14ac:dyDescent="0.45">
      <c r="A29" s="147" t="s">
        <v>68</v>
      </c>
      <c r="B29" s="169">
        <v>7.0000000000000007E-2</v>
      </c>
      <c r="C29" s="169">
        <v>7.0000000000000007E-2</v>
      </c>
      <c r="D29" s="169">
        <v>7.0000000000000007E-2</v>
      </c>
      <c r="E29" s="169">
        <v>0.08</v>
      </c>
      <c r="F29" s="169">
        <v>0.04</v>
      </c>
      <c r="G29" s="169">
        <v>0.05</v>
      </c>
      <c r="H29" s="169">
        <v>0.05</v>
      </c>
      <c r="I29" s="169">
        <v>0.05</v>
      </c>
      <c r="J29" s="169">
        <v>0.09</v>
      </c>
      <c r="K29" s="169">
        <v>0.1</v>
      </c>
      <c r="L29" s="169">
        <v>0.1</v>
      </c>
      <c r="M29" s="169">
        <v>0.1</v>
      </c>
      <c r="N29" s="169">
        <v>0.06</v>
      </c>
      <c r="O29" s="169">
        <v>7.0000000000000007E-2</v>
      </c>
      <c r="P29" s="169">
        <v>7.0000000000000007E-2</v>
      </c>
      <c r="Q29" s="169">
        <v>7.0000000000000007E-2</v>
      </c>
      <c r="R29" s="169">
        <v>0.06</v>
      </c>
      <c r="S29" s="169">
        <v>0.06</v>
      </c>
      <c r="T29" s="169">
        <v>0.06</v>
      </c>
      <c r="U29" s="169">
        <v>7.0000000000000007E-2</v>
      </c>
    </row>
    <row r="30" spans="1:21" s="102" customFormat="1" ht="16.5" customHeight="1" x14ac:dyDescent="0.45">
      <c r="A30" s="147" t="s">
        <v>69</v>
      </c>
      <c r="B30" s="169">
        <v>0.03</v>
      </c>
      <c r="C30" s="169">
        <v>0.04</v>
      </c>
      <c r="D30" s="169">
        <v>0.04</v>
      </c>
      <c r="E30" s="169">
        <v>0.05</v>
      </c>
      <c r="F30" s="169">
        <v>0.02</v>
      </c>
      <c r="G30" s="169">
        <v>0.02</v>
      </c>
      <c r="H30" s="169">
        <v>0.03</v>
      </c>
      <c r="I30" s="169">
        <v>0.03</v>
      </c>
      <c r="J30" s="169">
        <v>0.06</v>
      </c>
      <c r="K30" s="169">
        <v>0.06</v>
      </c>
      <c r="L30" s="169">
        <v>0.06</v>
      </c>
      <c r="M30" s="169">
        <v>7.0000000000000007E-2</v>
      </c>
      <c r="N30" s="169">
        <v>0.04</v>
      </c>
      <c r="O30" s="169">
        <v>0.04</v>
      </c>
      <c r="P30" s="169">
        <v>0.04</v>
      </c>
      <c r="Q30" s="169">
        <v>0.05</v>
      </c>
      <c r="R30" s="169">
        <v>0.03</v>
      </c>
      <c r="S30" s="169">
        <v>0.04</v>
      </c>
      <c r="T30" s="169">
        <v>0.04</v>
      </c>
      <c r="U30" s="169">
        <v>0.04</v>
      </c>
    </row>
    <row r="31" spans="1:21" s="102" customFormat="1" ht="16.5" customHeight="1" x14ac:dyDescent="0.45">
      <c r="A31" s="147" t="s">
        <v>70</v>
      </c>
      <c r="B31" s="169">
        <v>0.01</v>
      </c>
      <c r="C31" s="169">
        <v>0.01</v>
      </c>
      <c r="D31" s="169">
        <v>0.02</v>
      </c>
      <c r="E31" s="169">
        <v>0.02</v>
      </c>
      <c r="F31" s="169">
        <v>0.01</v>
      </c>
      <c r="G31" s="169">
        <v>0.01</v>
      </c>
      <c r="H31" s="169">
        <v>0.01</v>
      </c>
      <c r="I31" s="169">
        <v>0.01</v>
      </c>
      <c r="J31" s="169">
        <v>0.03</v>
      </c>
      <c r="K31" s="169">
        <v>0.03</v>
      </c>
      <c r="L31" s="169">
        <v>0.04</v>
      </c>
      <c r="M31" s="169">
        <v>0.04</v>
      </c>
      <c r="N31" s="169">
        <v>0.02</v>
      </c>
      <c r="O31" s="169">
        <v>0.02</v>
      </c>
      <c r="P31" s="169">
        <v>0.03</v>
      </c>
      <c r="Q31" s="169">
        <v>0.03</v>
      </c>
      <c r="R31" s="169">
        <v>0.02</v>
      </c>
      <c r="S31" s="169">
        <v>0.02</v>
      </c>
      <c r="T31" s="169">
        <v>0.02</v>
      </c>
      <c r="U31" s="169">
        <v>0.02</v>
      </c>
    </row>
    <row r="32" spans="1:21" s="102" customFormat="1" ht="16.5" customHeight="1" x14ac:dyDescent="0.45">
      <c r="A32" s="147" t="s">
        <v>71</v>
      </c>
      <c r="B32" s="169">
        <v>0.01</v>
      </c>
      <c r="C32" s="169">
        <v>0.01</v>
      </c>
      <c r="D32" s="169">
        <v>0.01</v>
      </c>
      <c r="E32" s="169">
        <v>0.01</v>
      </c>
      <c r="F32" s="169">
        <v>0</v>
      </c>
      <c r="G32" s="169">
        <v>0</v>
      </c>
      <c r="H32" s="169">
        <v>0</v>
      </c>
      <c r="I32" s="169">
        <v>0</v>
      </c>
      <c r="J32" s="169">
        <v>0.02</v>
      </c>
      <c r="K32" s="169">
        <v>0.03</v>
      </c>
      <c r="L32" s="169">
        <v>0.03</v>
      </c>
      <c r="M32" s="169">
        <v>0.03</v>
      </c>
      <c r="N32" s="169">
        <v>0.02</v>
      </c>
      <c r="O32" s="169">
        <v>0.02</v>
      </c>
      <c r="P32" s="169">
        <v>0.02</v>
      </c>
      <c r="Q32" s="169">
        <v>0.02</v>
      </c>
      <c r="R32" s="169">
        <v>0.01</v>
      </c>
      <c r="S32" s="169">
        <v>0.01</v>
      </c>
      <c r="T32" s="169">
        <v>0.01</v>
      </c>
      <c r="U32" s="169">
        <v>0.02</v>
      </c>
    </row>
    <row r="33" spans="1:21" s="102" customFormat="1" ht="16.5" customHeight="1" x14ac:dyDescent="0.45">
      <c r="A33" s="147" t="s">
        <v>72</v>
      </c>
      <c r="B33" s="169">
        <v>0</v>
      </c>
      <c r="C33" s="169">
        <v>0</v>
      </c>
      <c r="D33" s="169">
        <v>0</v>
      </c>
      <c r="E33" s="169">
        <v>0.01</v>
      </c>
      <c r="F33" s="169">
        <v>0</v>
      </c>
      <c r="G33" s="169">
        <v>0</v>
      </c>
      <c r="H33" s="169">
        <v>0</v>
      </c>
      <c r="I33" s="169">
        <v>0</v>
      </c>
      <c r="J33" s="169">
        <v>0.02</v>
      </c>
      <c r="K33" s="169">
        <v>0.01</v>
      </c>
      <c r="L33" s="169">
        <v>0.01</v>
      </c>
      <c r="M33" s="169">
        <v>0.01</v>
      </c>
      <c r="N33" s="169">
        <v>0</v>
      </c>
      <c r="O33" s="169">
        <v>0</v>
      </c>
      <c r="P33" s="169">
        <v>0</v>
      </c>
      <c r="Q33" s="169">
        <v>0</v>
      </c>
      <c r="R33" s="169">
        <v>0</v>
      </c>
      <c r="S33" s="169">
        <v>0</v>
      </c>
      <c r="T33" s="169">
        <v>0</v>
      </c>
      <c r="U33" s="169">
        <v>0</v>
      </c>
    </row>
    <row r="34" spans="1:21" s="102" customFormat="1" ht="16.5" customHeight="1" x14ac:dyDescent="0.45">
      <c r="A34" s="50" t="s">
        <v>400</v>
      </c>
      <c r="B34" s="169">
        <v>0</v>
      </c>
      <c r="C34" s="169">
        <v>0</v>
      </c>
      <c r="D34" s="348">
        <v>0</v>
      </c>
      <c r="E34" s="348">
        <v>0</v>
      </c>
      <c r="F34" s="169">
        <v>0</v>
      </c>
      <c r="G34" s="169">
        <v>0</v>
      </c>
      <c r="H34" s="169">
        <v>0</v>
      </c>
      <c r="I34" s="169">
        <v>0</v>
      </c>
      <c r="J34" s="169">
        <v>0</v>
      </c>
      <c r="K34" s="169">
        <v>0</v>
      </c>
      <c r="L34" s="169">
        <v>0</v>
      </c>
      <c r="M34" s="169">
        <v>0</v>
      </c>
      <c r="N34" s="169">
        <v>0.01</v>
      </c>
      <c r="O34" s="169">
        <v>0.01</v>
      </c>
      <c r="P34" s="169">
        <v>0.01</v>
      </c>
      <c r="Q34" s="169">
        <v>0.01</v>
      </c>
      <c r="R34" s="169">
        <v>0</v>
      </c>
      <c r="S34" s="169">
        <v>0</v>
      </c>
      <c r="T34" s="169">
        <v>0</v>
      </c>
      <c r="U34" s="169">
        <v>0</v>
      </c>
    </row>
    <row r="35" spans="1:21" s="102" customFormat="1" ht="16.5" customHeight="1" x14ac:dyDescent="0.45">
      <c r="A35" s="85" t="s">
        <v>18</v>
      </c>
      <c r="B35" s="170">
        <v>1</v>
      </c>
      <c r="C35" s="170">
        <v>1</v>
      </c>
      <c r="D35" s="170">
        <v>1</v>
      </c>
      <c r="E35" s="170">
        <v>1</v>
      </c>
      <c r="F35" s="170">
        <v>1</v>
      </c>
      <c r="G35" s="170">
        <v>1</v>
      </c>
      <c r="H35" s="170">
        <v>1</v>
      </c>
      <c r="I35" s="170">
        <v>1</v>
      </c>
      <c r="J35" s="170">
        <v>1</v>
      </c>
      <c r="K35" s="170">
        <v>1</v>
      </c>
      <c r="L35" s="170">
        <v>1</v>
      </c>
      <c r="M35" s="170">
        <v>1</v>
      </c>
      <c r="N35" s="170">
        <v>1</v>
      </c>
      <c r="O35" s="170">
        <v>1</v>
      </c>
      <c r="P35" s="170">
        <v>1</v>
      </c>
      <c r="Q35" s="170">
        <v>1</v>
      </c>
      <c r="R35" s="170">
        <v>1</v>
      </c>
      <c r="S35" s="170">
        <v>1</v>
      </c>
      <c r="T35" s="170">
        <v>1</v>
      </c>
      <c r="U35" s="170">
        <v>1</v>
      </c>
    </row>
    <row r="36" spans="1:21" s="102" customFormat="1" ht="6.75" customHeight="1" x14ac:dyDescent="0.45">
      <c r="A36" s="95"/>
      <c r="B36" s="95"/>
      <c r="C36" s="161"/>
      <c r="D36" s="161"/>
      <c r="E36" s="95"/>
      <c r="F36" s="95"/>
      <c r="G36" s="161"/>
      <c r="H36" s="161"/>
      <c r="I36" s="95"/>
      <c r="J36" s="95"/>
      <c r="K36" s="161"/>
      <c r="L36" s="161"/>
      <c r="M36" s="95"/>
      <c r="N36" s="95"/>
      <c r="O36" s="161"/>
      <c r="P36" s="161"/>
      <c r="Q36" s="95"/>
      <c r="R36" s="95"/>
      <c r="S36" s="161"/>
      <c r="T36" s="161"/>
      <c r="U36" s="95"/>
    </row>
    <row r="37" spans="1:21" s="40" customFormat="1" ht="9.75" customHeight="1" x14ac:dyDescent="0.45">
      <c r="A37" s="197"/>
      <c r="B37" s="52"/>
      <c r="C37" s="52"/>
      <c r="D37" s="52"/>
      <c r="E37" s="52"/>
    </row>
    <row r="38" spans="1:21" s="40" customFormat="1" ht="16.5" customHeight="1" x14ac:dyDescent="0.35">
      <c r="A38" s="718" t="s">
        <v>636</v>
      </c>
      <c r="B38" s="718"/>
      <c r="C38" s="718"/>
      <c r="D38" s="718"/>
      <c r="E38" s="718"/>
      <c r="F38" s="718"/>
      <c r="G38" s="718"/>
      <c r="H38" s="718"/>
      <c r="I38" s="718"/>
      <c r="J38" s="718"/>
      <c r="K38" s="718"/>
      <c r="L38" s="718"/>
      <c r="M38" s="718"/>
    </row>
  </sheetData>
  <mergeCells count="10">
    <mergeCell ref="A38:M38"/>
    <mergeCell ref="B6:U6"/>
    <mergeCell ref="B21:U21"/>
    <mergeCell ref="A2:U2"/>
    <mergeCell ref="A3:U3"/>
    <mergeCell ref="B4:E4"/>
    <mergeCell ref="F4:I4"/>
    <mergeCell ref="J4:M4"/>
    <mergeCell ref="N4:Q4"/>
    <mergeCell ref="R4:U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fitToPage="1"/>
  </sheetPr>
  <dimension ref="A1:U28"/>
  <sheetViews>
    <sheetView showGridLines="0" workbookViewId="0"/>
  </sheetViews>
  <sheetFormatPr defaultColWidth="18.73046875" defaultRowHeight="12.95" customHeight="1" x14ac:dyDescent="0.35"/>
  <cols>
    <col min="1" max="1" width="50.73046875" style="9" customWidth="1"/>
    <col min="2" max="2" width="15.73046875" style="9" customWidth="1"/>
    <col min="3" max="4" width="15.73046875" style="11" customWidth="1"/>
    <col min="5" max="5" width="15.73046875" style="8" customWidth="1"/>
    <col min="6" max="6" width="15.73046875" style="9" customWidth="1"/>
    <col min="7" max="8" width="15.73046875" style="11" customWidth="1"/>
    <col min="9" max="9" width="15.73046875" style="8" customWidth="1"/>
    <col min="10" max="10" width="15.73046875" style="9" customWidth="1"/>
    <col min="11" max="12" width="15.73046875" style="11" customWidth="1"/>
    <col min="13" max="13" width="15.73046875" style="8" customWidth="1"/>
    <col min="14" max="14" width="15.73046875" style="9" customWidth="1"/>
    <col min="15" max="16" width="15.73046875" style="11" customWidth="1"/>
    <col min="17" max="17" width="15.73046875" style="8" customWidth="1"/>
    <col min="18" max="18" width="15.73046875" style="9" customWidth="1"/>
    <col min="19" max="20" width="15.73046875" style="11" customWidth="1"/>
    <col min="21" max="21" width="15.73046875" style="8" customWidth="1"/>
    <col min="22" max="16384" width="18.73046875" style="8"/>
  </cols>
  <sheetData>
    <row r="1" spans="1:21" ht="15.75" customHeight="1" x14ac:dyDescent="0.35">
      <c r="A1" s="468"/>
      <c r="B1" s="28"/>
      <c r="C1" s="28"/>
      <c r="D1" s="28"/>
      <c r="E1" s="28"/>
      <c r="F1" s="8"/>
      <c r="G1" s="40"/>
      <c r="H1" s="40"/>
      <c r="J1" s="8"/>
      <c r="K1" s="40"/>
      <c r="L1" s="40"/>
      <c r="N1" s="8"/>
      <c r="O1" s="40"/>
      <c r="P1" s="40"/>
      <c r="R1" s="8"/>
      <c r="S1" s="40"/>
      <c r="T1" s="40"/>
    </row>
    <row r="2" spans="1:21" ht="19.5" customHeight="1" x14ac:dyDescent="0.35">
      <c r="A2" s="783" t="s">
        <v>521</v>
      </c>
      <c r="B2" s="715"/>
      <c r="C2" s="715"/>
      <c r="D2" s="715"/>
      <c r="E2" s="715"/>
      <c r="F2" s="715"/>
      <c r="G2" s="715"/>
      <c r="H2" s="715"/>
      <c r="I2" s="715"/>
      <c r="J2" s="715"/>
      <c r="K2" s="715"/>
      <c r="L2" s="715"/>
      <c r="M2" s="715"/>
      <c r="N2" s="715"/>
      <c r="O2" s="715"/>
      <c r="P2" s="715"/>
      <c r="Q2" s="715"/>
      <c r="R2" s="715"/>
      <c r="S2" s="715"/>
      <c r="T2" s="715"/>
      <c r="U2" s="715"/>
    </row>
    <row r="3" spans="1:21" s="297" customFormat="1" ht="17.25" customHeight="1" x14ac:dyDescent="0.45">
      <c r="A3" s="784" t="s">
        <v>33</v>
      </c>
      <c r="B3" s="785"/>
      <c r="C3" s="785"/>
      <c r="D3" s="785"/>
      <c r="E3" s="785"/>
      <c r="F3" s="785"/>
      <c r="G3" s="785"/>
      <c r="H3" s="785"/>
      <c r="I3" s="785"/>
      <c r="J3" s="785"/>
      <c r="K3" s="785"/>
      <c r="L3" s="785"/>
      <c r="M3" s="785"/>
      <c r="N3" s="785"/>
      <c r="O3" s="785"/>
      <c r="P3" s="785"/>
      <c r="Q3" s="785"/>
      <c r="R3" s="785"/>
      <c r="S3" s="785"/>
      <c r="T3" s="785"/>
      <c r="U3" s="785"/>
    </row>
    <row r="4" spans="1:21" s="297" customFormat="1" ht="30" customHeight="1" x14ac:dyDescent="0.45">
      <c r="A4" s="350"/>
      <c r="B4" s="782" t="s">
        <v>34</v>
      </c>
      <c r="C4" s="722"/>
      <c r="D4" s="722"/>
      <c r="E4" s="723"/>
      <c r="F4" s="782" t="s">
        <v>15</v>
      </c>
      <c r="G4" s="722"/>
      <c r="H4" s="722"/>
      <c r="I4" s="723"/>
      <c r="J4" s="782" t="s">
        <v>16</v>
      </c>
      <c r="K4" s="722"/>
      <c r="L4" s="722"/>
      <c r="M4" s="723"/>
      <c r="N4" s="782" t="s">
        <v>17</v>
      </c>
      <c r="O4" s="722"/>
      <c r="P4" s="722"/>
      <c r="Q4" s="723"/>
      <c r="R4" s="782" t="s">
        <v>18</v>
      </c>
      <c r="S4" s="722"/>
      <c r="T4" s="722"/>
      <c r="U4" s="723"/>
    </row>
    <row r="5" spans="1:21" s="258" customFormat="1" ht="30" customHeight="1" x14ac:dyDescent="0.35">
      <c r="A5" s="265"/>
      <c r="B5" s="567" t="s">
        <v>359</v>
      </c>
      <c r="C5" s="567" t="s">
        <v>577</v>
      </c>
      <c r="D5" s="567" t="s">
        <v>688</v>
      </c>
      <c r="E5" s="567" t="s">
        <v>689</v>
      </c>
      <c r="F5" s="567" t="s">
        <v>359</v>
      </c>
      <c r="G5" s="567" t="s">
        <v>577</v>
      </c>
      <c r="H5" s="567" t="s">
        <v>688</v>
      </c>
      <c r="I5" s="567" t="s">
        <v>689</v>
      </c>
      <c r="J5" s="567" t="s">
        <v>359</v>
      </c>
      <c r="K5" s="567" t="s">
        <v>577</v>
      </c>
      <c r="L5" s="567" t="s">
        <v>688</v>
      </c>
      <c r="M5" s="567" t="s">
        <v>689</v>
      </c>
      <c r="N5" s="567" t="s">
        <v>359</v>
      </c>
      <c r="O5" s="567" t="s">
        <v>577</v>
      </c>
      <c r="P5" s="567" t="s">
        <v>688</v>
      </c>
      <c r="Q5" s="567" t="s">
        <v>689</v>
      </c>
      <c r="R5" s="567" t="s">
        <v>359</v>
      </c>
      <c r="S5" s="567" t="s">
        <v>577</v>
      </c>
      <c r="T5" s="567" t="s">
        <v>688</v>
      </c>
      <c r="U5" s="567" t="s">
        <v>689</v>
      </c>
    </row>
    <row r="6" spans="1:21" s="102" customFormat="1" ht="16.5" customHeight="1" x14ac:dyDescent="0.45">
      <c r="A6" s="85"/>
      <c r="B6" s="175"/>
      <c r="C6" s="442"/>
      <c r="D6" s="442"/>
      <c r="E6" s="175"/>
      <c r="F6" s="175"/>
      <c r="G6" s="442"/>
      <c r="H6" s="442"/>
      <c r="I6" s="175"/>
      <c r="J6" s="175"/>
      <c r="K6" s="442"/>
      <c r="L6" s="442"/>
      <c r="M6" s="175"/>
      <c r="N6" s="175"/>
      <c r="O6" s="442"/>
      <c r="P6" s="442"/>
      <c r="Q6" s="175"/>
      <c r="R6" s="175"/>
      <c r="S6" s="442"/>
      <c r="T6" s="442"/>
      <c r="U6" s="175"/>
    </row>
    <row r="7" spans="1:21" s="102" customFormat="1" ht="16.5" customHeight="1" x14ac:dyDescent="0.45">
      <c r="A7" s="85" t="s">
        <v>401</v>
      </c>
      <c r="B7" s="175"/>
      <c r="C7" s="442"/>
      <c r="D7" s="442"/>
      <c r="E7" s="175"/>
      <c r="F7" s="175"/>
      <c r="G7" s="442"/>
      <c r="H7" s="442"/>
      <c r="I7" s="175"/>
      <c r="J7" s="175"/>
      <c r="K7" s="442"/>
      <c r="L7" s="442"/>
      <c r="M7" s="175"/>
      <c r="N7" s="175"/>
      <c r="O7" s="442"/>
      <c r="P7" s="442"/>
      <c r="Q7" s="175"/>
      <c r="R7" s="175"/>
      <c r="S7" s="442"/>
      <c r="T7" s="442"/>
      <c r="U7" s="175"/>
    </row>
    <row r="8" spans="1:21" s="102" customFormat="1" ht="16.5" customHeight="1" x14ac:dyDescent="0.45">
      <c r="A8" s="130" t="s">
        <v>59</v>
      </c>
      <c r="B8" s="167">
        <v>157</v>
      </c>
      <c r="C8" s="167">
        <v>155</v>
      </c>
      <c r="D8" s="167">
        <v>150</v>
      </c>
      <c r="E8" s="167">
        <v>142</v>
      </c>
      <c r="F8" s="167">
        <v>5127</v>
      </c>
      <c r="G8" s="167">
        <v>5158</v>
      </c>
      <c r="H8" s="167">
        <v>5254</v>
      </c>
      <c r="I8" s="167">
        <v>5423</v>
      </c>
      <c r="J8" s="167">
        <v>2012</v>
      </c>
      <c r="K8" s="167">
        <v>2016</v>
      </c>
      <c r="L8" s="167">
        <v>2040</v>
      </c>
      <c r="M8" s="167">
        <v>2013</v>
      </c>
      <c r="N8" s="167">
        <v>5681</v>
      </c>
      <c r="O8" s="167">
        <v>5394</v>
      </c>
      <c r="P8" s="167">
        <v>5148</v>
      </c>
      <c r="Q8" s="167">
        <v>4791</v>
      </c>
      <c r="R8" s="167">
        <v>12977</v>
      </c>
      <c r="S8" s="167">
        <v>12722</v>
      </c>
      <c r="T8" s="167">
        <v>12592</v>
      </c>
      <c r="U8" s="167">
        <v>12368</v>
      </c>
    </row>
    <row r="9" spans="1:21" s="102" customFormat="1" ht="16.5" customHeight="1" x14ac:dyDescent="0.45">
      <c r="A9" s="130" t="s">
        <v>60</v>
      </c>
      <c r="B9" s="167">
        <v>189</v>
      </c>
      <c r="C9" s="167">
        <v>186</v>
      </c>
      <c r="D9" s="167">
        <v>178</v>
      </c>
      <c r="E9" s="167">
        <v>152</v>
      </c>
      <c r="F9" s="167">
        <v>5815</v>
      </c>
      <c r="G9" s="167">
        <v>5834</v>
      </c>
      <c r="H9" s="167">
        <v>5922</v>
      </c>
      <c r="I9" s="167">
        <v>6131</v>
      </c>
      <c r="J9" s="167">
        <v>1512</v>
      </c>
      <c r="K9" s="167">
        <v>1517</v>
      </c>
      <c r="L9" s="167">
        <v>1530</v>
      </c>
      <c r="M9" s="167">
        <v>1523</v>
      </c>
      <c r="N9" s="167">
        <v>7976</v>
      </c>
      <c r="O9" s="167">
        <v>7502</v>
      </c>
      <c r="P9" s="167">
        <v>7084</v>
      </c>
      <c r="Q9" s="167">
        <v>6532</v>
      </c>
      <c r="R9" s="167">
        <v>15491</v>
      </c>
      <c r="S9" s="167">
        <v>15039</v>
      </c>
      <c r="T9" s="167">
        <v>14714</v>
      </c>
      <c r="U9" s="167">
        <v>14338</v>
      </c>
    </row>
    <row r="10" spans="1:21" s="102" customFormat="1" ht="16.5" customHeight="1" x14ac:dyDescent="0.45">
      <c r="A10" s="483" t="s">
        <v>3</v>
      </c>
      <c r="B10" s="167">
        <v>0</v>
      </c>
      <c r="C10" s="167">
        <v>0</v>
      </c>
      <c r="D10" s="167">
        <v>0</v>
      </c>
      <c r="E10" s="167"/>
      <c r="F10" s="167">
        <v>360</v>
      </c>
      <c r="G10" s="167">
        <v>127</v>
      </c>
      <c r="H10" s="167">
        <v>96</v>
      </c>
      <c r="I10" s="167">
        <v>63</v>
      </c>
      <c r="J10" s="167">
        <v>0</v>
      </c>
      <c r="K10" s="167">
        <v>0</v>
      </c>
      <c r="L10" s="167">
        <v>1</v>
      </c>
      <c r="M10" s="167">
        <v>1</v>
      </c>
      <c r="N10" s="167">
        <v>95</v>
      </c>
      <c r="O10" s="167">
        <v>81</v>
      </c>
      <c r="P10" s="167">
        <v>80</v>
      </c>
      <c r="Q10" s="167">
        <v>76</v>
      </c>
      <c r="R10" s="167">
        <v>456</v>
      </c>
      <c r="S10" s="167">
        <v>208</v>
      </c>
      <c r="T10" s="167">
        <v>176</v>
      </c>
      <c r="U10" s="167">
        <v>140</v>
      </c>
    </row>
    <row r="11" spans="1:21" s="102" customFormat="1" ht="16.5" customHeight="1" x14ac:dyDescent="0.45">
      <c r="A11" s="202" t="s">
        <v>18</v>
      </c>
      <c r="B11" s="168">
        <v>346</v>
      </c>
      <c r="C11" s="168">
        <v>341</v>
      </c>
      <c r="D11" s="168">
        <v>329</v>
      </c>
      <c r="E11" s="168">
        <v>294</v>
      </c>
      <c r="F11" s="168">
        <v>11303</v>
      </c>
      <c r="G11" s="168">
        <v>11118</v>
      </c>
      <c r="H11" s="168">
        <v>11272</v>
      </c>
      <c r="I11" s="168">
        <v>11617</v>
      </c>
      <c r="J11" s="168">
        <v>3524</v>
      </c>
      <c r="K11" s="168">
        <v>3533</v>
      </c>
      <c r="L11" s="168">
        <v>3570</v>
      </c>
      <c r="M11" s="168">
        <v>3537</v>
      </c>
      <c r="N11" s="168">
        <v>13751</v>
      </c>
      <c r="O11" s="168">
        <v>12977</v>
      </c>
      <c r="P11" s="168">
        <v>12311</v>
      </c>
      <c r="Q11" s="168">
        <v>11398</v>
      </c>
      <c r="R11" s="168">
        <v>28924</v>
      </c>
      <c r="S11" s="168">
        <v>27969</v>
      </c>
      <c r="T11" s="168">
        <v>27482</v>
      </c>
      <c r="U11" s="168">
        <v>26846</v>
      </c>
    </row>
    <row r="12" spans="1:21" s="102" customFormat="1" ht="30" customHeight="1" x14ac:dyDescent="0.45">
      <c r="A12" s="202" t="s">
        <v>437</v>
      </c>
      <c r="B12" s="351"/>
      <c r="C12" s="351"/>
      <c r="D12" s="351"/>
      <c r="E12" s="351"/>
      <c r="F12" s="351"/>
      <c r="G12" s="351"/>
      <c r="H12" s="351"/>
      <c r="I12" s="351"/>
      <c r="J12" s="351"/>
      <c r="K12" s="351"/>
      <c r="L12" s="351"/>
      <c r="M12" s="351"/>
      <c r="N12" s="351"/>
      <c r="O12" s="351"/>
      <c r="P12" s="351"/>
      <c r="Q12" s="351"/>
      <c r="R12" s="351"/>
      <c r="S12" s="351"/>
      <c r="T12" s="351"/>
      <c r="U12" s="351"/>
    </row>
    <row r="13" spans="1:21" s="102" customFormat="1" ht="16.5" customHeight="1" x14ac:dyDescent="0.45">
      <c r="A13" s="130" t="s">
        <v>59</v>
      </c>
      <c r="B13" s="167">
        <v>15102</v>
      </c>
      <c r="C13" s="167">
        <v>15743</v>
      </c>
      <c r="D13" s="167">
        <v>17238</v>
      </c>
      <c r="E13" s="167">
        <v>17694</v>
      </c>
      <c r="F13" s="167">
        <v>161405</v>
      </c>
      <c r="G13" s="167">
        <v>175825</v>
      </c>
      <c r="H13" s="167">
        <v>207355</v>
      </c>
      <c r="I13" s="167">
        <v>239768</v>
      </c>
      <c r="J13" s="167">
        <v>217604</v>
      </c>
      <c r="K13" s="167">
        <v>230953</v>
      </c>
      <c r="L13" s="167">
        <v>255613</v>
      </c>
      <c r="M13" s="167">
        <v>272504</v>
      </c>
      <c r="N13" s="167">
        <v>196001</v>
      </c>
      <c r="O13" s="167">
        <v>202150</v>
      </c>
      <c r="P13" s="167">
        <v>221963</v>
      </c>
      <c r="Q13" s="167">
        <v>236072</v>
      </c>
      <c r="R13" s="167">
        <v>590112</v>
      </c>
      <c r="S13" s="167">
        <v>624671</v>
      </c>
      <c r="T13" s="167">
        <v>702170</v>
      </c>
      <c r="U13" s="167">
        <v>766037</v>
      </c>
    </row>
    <row r="14" spans="1:21" s="102" customFormat="1" ht="16.5" customHeight="1" x14ac:dyDescent="0.45">
      <c r="A14" s="130" t="s">
        <v>60</v>
      </c>
      <c r="B14" s="167">
        <v>35550</v>
      </c>
      <c r="C14" s="167">
        <v>36290</v>
      </c>
      <c r="D14" s="167">
        <v>37953</v>
      </c>
      <c r="E14" s="167">
        <v>34769</v>
      </c>
      <c r="F14" s="167">
        <v>241539</v>
      </c>
      <c r="G14" s="167">
        <v>260447</v>
      </c>
      <c r="H14" s="167">
        <v>303247</v>
      </c>
      <c r="I14" s="167">
        <v>352217</v>
      </c>
      <c r="J14" s="167">
        <v>287403</v>
      </c>
      <c r="K14" s="167">
        <v>298843</v>
      </c>
      <c r="L14" s="167">
        <v>321941</v>
      </c>
      <c r="M14" s="167">
        <v>339617</v>
      </c>
      <c r="N14" s="167">
        <v>326176</v>
      </c>
      <c r="O14" s="167">
        <v>329850</v>
      </c>
      <c r="P14" s="167">
        <v>352341</v>
      </c>
      <c r="Q14" s="167">
        <v>371544</v>
      </c>
      <c r="R14" s="167">
        <v>890667</v>
      </c>
      <c r="S14" s="167">
        <v>925430</v>
      </c>
      <c r="T14" s="167">
        <v>1015482</v>
      </c>
      <c r="U14" s="167">
        <v>1098147</v>
      </c>
    </row>
    <row r="15" spans="1:21" s="102" customFormat="1" ht="16.5" customHeight="1" x14ac:dyDescent="0.45">
      <c r="A15" s="483" t="s">
        <v>3</v>
      </c>
      <c r="B15" s="167">
        <v>3</v>
      </c>
      <c r="C15" s="167">
        <v>1</v>
      </c>
      <c r="D15" s="167">
        <v>0</v>
      </c>
      <c r="E15" s="167"/>
      <c r="F15" s="167">
        <v>1530</v>
      </c>
      <c r="G15" s="167">
        <v>702</v>
      </c>
      <c r="H15" s="167">
        <v>662</v>
      </c>
      <c r="I15" s="167">
        <v>517</v>
      </c>
      <c r="J15" s="167">
        <v>218</v>
      </c>
      <c r="K15" s="167">
        <v>485</v>
      </c>
      <c r="L15" s="167">
        <v>646</v>
      </c>
      <c r="M15" s="167">
        <v>190</v>
      </c>
      <c r="N15" s="167">
        <v>8884</v>
      </c>
      <c r="O15" s="167">
        <v>8751</v>
      </c>
      <c r="P15" s="167">
        <v>8550</v>
      </c>
      <c r="Q15" s="167">
        <v>9164</v>
      </c>
      <c r="R15" s="167">
        <v>10636</v>
      </c>
      <c r="S15" s="167">
        <v>9939</v>
      </c>
      <c r="T15" s="167">
        <v>9858</v>
      </c>
      <c r="U15" s="167">
        <v>9871</v>
      </c>
    </row>
    <row r="16" spans="1:21" s="102" customFormat="1" ht="16.5" customHeight="1" x14ac:dyDescent="0.45">
      <c r="A16" s="202" t="s">
        <v>18</v>
      </c>
      <c r="B16" s="168">
        <v>50655</v>
      </c>
      <c r="C16" s="168">
        <v>52034</v>
      </c>
      <c r="D16" s="168">
        <v>55190</v>
      </c>
      <c r="E16" s="168">
        <v>52463</v>
      </c>
      <c r="F16" s="168">
        <v>404475</v>
      </c>
      <c r="G16" s="168">
        <v>436974</v>
      </c>
      <c r="H16" s="168">
        <v>511264</v>
      </c>
      <c r="I16" s="168">
        <v>592502</v>
      </c>
      <c r="J16" s="168">
        <v>505225</v>
      </c>
      <c r="K16" s="168">
        <v>530281</v>
      </c>
      <c r="L16" s="168">
        <v>578201</v>
      </c>
      <c r="M16" s="168">
        <v>612311</v>
      </c>
      <c r="N16" s="168">
        <v>531060</v>
      </c>
      <c r="O16" s="168">
        <v>540751</v>
      </c>
      <c r="P16" s="168">
        <v>582854</v>
      </c>
      <c r="Q16" s="168">
        <v>616780</v>
      </c>
      <c r="R16" s="168">
        <v>1491415</v>
      </c>
      <c r="S16" s="168">
        <v>1560040</v>
      </c>
      <c r="T16" s="168">
        <v>1727510</v>
      </c>
      <c r="U16" s="168">
        <v>1874055</v>
      </c>
    </row>
    <row r="17" spans="1:21" s="91" customFormat="1" ht="30" customHeight="1" x14ac:dyDescent="0.45">
      <c r="A17" s="202" t="s">
        <v>402</v>
      </c>
      <c r="B17" s="168"/>
      <c r="C17" s="168"/>
      <c r="D17" s="168"/>
      <c r="E17" s="168"/>
      <c r="F17" s="168"/>
      <c r="G17" s="168"/>
      <c r="H17" s="168"/>
      <c r="I17" s="168"/>
      <c r="J17" s="168"/>
      <c r="K17" s="168"/>
      <c r="L17" s="168"/>
      <c r="M17" s="168"/>
      <c r="N17" s="168"/>
      <c r="O17" s="168"/>
      <c r="P17" s="168"/>
      <c r="Q17" s="168"/>
      <c r="R17" s="168"/>
      <c r="S17" s="168"/>
      <c r="T17" s="168"/>
      <c r="U17" s="168"/>
    </row>
    <row r="18" spans="1:21" s="102" customFormat="1" ht="16.5" customHeight="1" x14ac:dyDescent="0.45">
      <c r="A18" s="130" t="s">
        <v>59</v>
      </c>
      <c r="B18" s="167">
        <v>96212</v>
      </c>
      <c r="C18" s="167">
        <v>101795</v>
      </c>
      <c r="D18" s="167">
        <v>114716</v>
      </c>
      <c r="E18" s="167">
        <v>124560</v>
      </c>
      <c r="F18" s="167">
        <v>31479</v>
      </c>
      <c r="G18" s="167">
        <v>34091</v>
      </c>
      <c r="H18" s="167">
        <v>39466</v>
      </c>
      <c r="I18" s="167">
        <v>44216</v>
      </c>
      <c r="J18" s="167">
        <v>108147</v>
      </c>
      <c r="K18" s="167">
        <v>114584</v>
      </c>
      <c r="L18" s="167">
        <v>125327</v>
      </c>
      <c r="M18" s="167">
        <v>135398</v>
      </c>
      <c r="N18" s="167">
        <v>34503</v>
      </c>
      <c r="O18" s="167">
        <v>37478</v>
      </c>
      <c r="P18" s="167">
        <v>43115</v>
      </c>
      <c r="Q18" s="167">
        <v>49274</v>
      </c>
      <c r="R18" s="167">
        <v>45473</v>
      </c>
      <c r="S18" s="167">
        <v>49103</v>
      </c>
      <c r="T18" s="167">
        <v>55763</v>
      </c>
      <c r="U18" s="167">
        <v>61936</v>
      </c>
    </row>
    <row r="19" spans="1:21" s="102" customFormat="1" ht="16.5" customHeight="1" x14ac:dyDescent="0.45">
      <c r="A19" s="130" t="s">
        <v>60</v>
      </c>
      <c r="B19" s="167">
        <v>188232</v>
      </c>
      <c r="C19" s="167">
        <v>194759</v>
      </c>
      <c r="D19" s="167">
        <v>212811</v>
      </c>
      <c r="E19" s="167">
        <v>228136</v>
      </c>
      <c r="F19" s="167">
        <v>41537</v>
      </c>
      <c r="G19" s="167">
        <v>44646</v>
      </c>
      <c r="H19" s="167">
        <v>51205</v>
      </c>
      <c r="I19" s="167">
        <v>57450</v>
      </c>
      <c r="J19" s="167">
        <v>190108</v>
      </c>
      <c r="K19" s="167">
        <v>196996</v>
      </c>
      <c r="L19" s="167">
        <v>210426</v>
      </c>
      <c r="M19" s="167">
        <v>223030</v>
      </c>
      <c r="N19" s="167">
        <v>40897</v>
      </c>
      <c r="O19" s="167">
        <v>43967</v>
      </c>
      <c r="P19" s="167">
        <v>49741</v>
      </c>
      <c r="Q19" s="167">
        <v>56883</v>
      </c>
      <c r="R19" s="167">
        <v>57495</v>
      </c>
      <c r="S19" s="167">
        <v>61534</v>
      </c>
      <c r="T19" s="167">
        <v>69014</v>
      </c>
      <c r="U19" s="167">
        <v>76591</v>
      </c>
    </row>
    <row r="20" spans="1:21" s="102" customFormat="1" ht="16.5" customHeight="1" x14ac:dyDescent="0.45">
      <c r="A20" s="202" t="s">
        <v>18</v>
      </c>
      <c r="B20" s="168">
        <v>146468</v>
      </c>
      <c r="C20" s="168">
        <v>152596</v>
      </c>
      <c r="D20" s="168">
        <v>167953</v>
      </c>
      <c r="E20" s="168">
        <v>178170</v>
      </c>
      <c r="F20" s="168">
        <v>35786</v>
      </c>
      <c r="G20" s="168">
        <v>39304</v>
      </c>
      <c r="H20" s="168">
        <v>45357</v>
      </c>
      <c r="I20" s="168">
        <v>51005</v>
      </c>
      <c r="J20" s="168">
        <v>143357</v>
      </c>
      <c r="K20" s="168">
        <v>150091</v>
      </c>
      <c r="L20" s="168">
        <v>161957</v>
      </c>
      <c r="M20" s="168">
        <v>173127</v>
      </c>
      <c r="N20" s="168">
        <v>38619</v>
      </c>
      <c r="O20" s="168">
        <v>41668</v>
      </c>
      <c r="P20" s="168">
        <v>47343</v>
      </c>
      <c r="Q20" s="168">
        <v>54111</v>
      </c>
      <c r="R20" s="168">
        <v>51563</v>
      </c>
      <c r="S20" s="168">
        <v>55777</v>
      </c>
      <c r="T20" s="168">
        <v>62859</v>
      </c>
      <c r="U20" s="168">
        <v>69807</v>
      </c>
    </row>
    <row r="21" spans="1:21" s="102" customFormat="1" ht="6.75" customHeight="1" x14ac:dyDescent="0.45">
      <c r="A21" s="484"/>
      <c r="B21" s="349"/>
      <c r="C21" s="349"/>
      <c r="D21" s="349"/>
      <c r="E21" s="349"/>
      <c r="F21" s="349"/>
      <c r="G21" s="349"/>
      <c r="H21" s="349"/>
      <c r="I21" s="349"/>
      <c r="J21" s="349"/>
      <c r="K21" s="349"/>
      <c r="L21" s="349"/>
      <c r="M21" s="349"/>
      <c r="N21" s="349"/>
      <c r="O21" s="349"/>
      <c r="P21" s="349"/>
      <c r="Q21" s="349"/>
      <c r="R21" s="349"/>
      <c r="S21" s="349"/>
      <c r="T21" s="349"/>
      <c r="U21" s="349"/>
    </row>
    <row r="22" spans="1:21" s="40" customFormat="1" ht="9.75" customHeight="1" x14ac:dyDescent="0.45">
      <c r="A22" s="197"/>
      <c r="B22" s="52"/>
      <c r="C22" s="52"/>
      <c r="D22" s="52"/>
      <c r="E22" s="52"/>
      <c r="F22" s="52"/>
      <c r="G22" s="52"/>
      <c r="H22" s="52"/>
      <c r="I22" s="52"/>
    </row>
    <row r="23" spans="1:21" s="40" customFormat="1" ht="16.5" customHeight="1" x14ac:dyDescent="0.35">
      <c r="A23" s="718" t="s">
        <v>636</v>
      </c>
      <c r="B23" s="718"/>
      <c r="C23" s="718"/>
      <c r="D23" s="718"/>
      <c r="E23" s="718"/>
      <c r="F23" s="718"/>
      <c r="G23" s="718"/>
      <c r="H23" s="718"/>
      <c r="I23" s="718"/>
      <c r="J23" s="718"/>
      <c r="K23" s="718"/>
      <c r="L23" s="718"/>
      <c r="M23" s="718"/>
    </row>
    <row r="24" spans="1:21" s="102" customFormat="1" ht="12.95" customHeight="1" x14ac:dyDescent="0.45">
      <c r="A24" s="205"/>
      <c r="B24" s="91"/>
      <c r="C24" s="273"/>
      <c r="D24" s="273"/>
      <c r="F24" s="91"/>
      <c r="G24" s="273"/>
      <c r="H24" s="273"/>
      <c r="J24" s="91"/>
      <c r="K24" s="273"/>
      <c r="L24" s="273"/>
      <c r="N24" s="91"/>
      <c r="O24" s="273"/>
      <c r="P24" s="273"/>
      <c r="R24" s="91"/>
      <c r="S24" s="273"/>
      <c r="T24" s="273"/>
    </row>
    <row r="25" spans="1:21" s="102" customFormat="1" ht="12.95" customHeight="1" x14ac:dyDescent="0.45">
      <c r="A25" s="205"/>
      <c r="B25" s="91"/>
      <c r="C25" s="273"/>
      <c r="D25" s="273"/>
      <c r="F25" s="91"/>
      <c r="G25" s="273"/>
      <c r="H25" s="273"/>
      <c r="J25" s="91"/>
      <c r="K25" s="273"/>
      <c r="L25" s="273"/>
      <c r="N25" s="91"/>
      <c r="O25" s="273"/>
      <c r="P25" s="273"/>
      <c r="R25" s="91"/>
      <c r="S25" s="273"/>
      <c r="T25" s="273"/>
    </row>
    <row r="26" spans="1:21" ht="12.95" customHeight="1" x14ac:dyDescent="0.35">
      <c r="A26" s="207"/>
    </row>
    <row r="27" spans="1:21" ht="12.95" customHeight="1" x14ac:dyDescent="0.35">
      <c r="A27" s="207"/>
    </row>
    <row r="28" spans="1:21" ht="12.95" customHeight="1" x14ac:dyDescent="0.35">
      <c r="A28" s="207"/>
    </row>
  </sheetData>
  <mergeCells count="8">
    <mergeCell ref="A23:M23"/>
    <mergeCell ref="A2:U2"/>
    <mergeCell ref="A3:U3"/>
    <mergeCell ref="B4:E4"/>
    <mergeCell ref="F4:I4"/>
    <mergeCell ref="J4:M4"/>
    <mergeCell ref="N4:Q4"/>
    <mergeCell ref="R4:U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fitToPage="1"/>
  </sheetPr>
  <dimension ref="A1:O40"/>
  <sheetViews>
    <sheetView showGridLines="0" workbookViewId="0"/>
  </sheetViews>
  <sheetFormatPr defaultColWidth="18.73046875" defaultRowHeight="12.95" customHeight="1" x14ac:dyDescent="0.35"/>
  <cols>
    <col min="1" max="1" width="17.3984375" style="8" bestFit="1" customWidth="1"/>
    <col min="2" max="3" width="11.3984375" style="8" customWidth="1"/>
    <col min="4" max="4" width="10.3984375" style="9" customWidth="1"/>
    <col min="5" max="5" width="12.1328125" style="9" customWidth="1"/>
    <col min="6" max="6" width="11.3984375" style="8" customWidth="1"/>
    <col min="7" max="7" width="13.1328125" style="8" customWidth="1"/>
    <col min="8" max="8" width="10.3984375" style="8" customWidth="1"/>
    <col min="9" max="9" width="13.265625" style="8" customWidth="1"/>
    <col min="10" max="11" width="11.3984375" style="8" customWidth="1"/>
    <col min="12" max="12" width="12.86328125" style="8" customWidth="1"/>
    <col min="13" max="16384" width="18.73046875" style="8"/>
  </cols>
  <sheetData>
    <row r="1" spans="1:15" ht="15.75" customHeight="1" x14ac:dyDescent="0.35">
      <c r="A1" s="35"/>
      <c r="B1" s="28"/>
      <c r="C1" s="28"/>
      <c r="D1" s="28"/>
      <c r="E1" s="28"/>
      <c r="F1" s="28"/>
      <c r="G1" s="28"/>
      <c r="H1" s="28"/>
      <c r="I1" s="28"/>
      <c r="J1" s="28"/>
      <c r="K1" s="9"/>
      <c r="L1" s="9"/>
    </row>
    <row r="2" spans="1:15" ht="19.5" customHeight="1" x14ac:dyDescent="0.35">
      <c r="A2" s="715" t="s">
        <v>200</v>
      </c>
      <c r="B2" s="715"/>
      <c r="C2" s="715"/>
      <c r="D2" s="715"/>
      <c r="E2" s="715"/>
      <c r="F2" s="715"/>
      <c r="G2" s="715"/>
      <c r="H2" s="715"/>
      <c r="I2" s="715"/>
      <c r="J2" s="715"/>
      <c r="K2" s="715"/>
      <c r="L2" s="715"/>
    </row>
    <row r="3" spans="1:15" s="15" customFormat="1" ht="15" customHeight="1" x14ac:dyDescent="0.35">
      <c r="A3" s="789" t="s">
        <v>33</v>
      </c>
      <c r="B3" s="789"/>
      <c r="C3" s="789"/>
      <c r="D3" s="789"/>
      <c r="E3" s="789"/>
      <c r="F3" s="789"/>
      <c r="G3" s="789"/>
      <c r="H3" s="789"/>
      <c r="I3" s="789"/>
      <c r="J3" s="789"/>
      <c r="K3" s="789"/>
      <c r="L3" s="789"/>
    </row>
    <row r="4" spans="1:15" s="15" customFormat="1" ht="15" customHeight="1" x14ac:dyDescent="0.35">
      <c r="A4" s="785" t="s">
        <v>691</v>
      </c>
      <c r="B4" s="785"/>
      <c r="C4" s="785"/>
      <c r="D4" s="785"/>
      <c r="E4" s="785"/>
      <c r="F4" s="785"/>
      <c r="G4" s="785"/>
      <c r="H4" s="785"/>
      <c r="I4" s="785"/>
      <c r="J4" s="785"/>
      <c r="K4" s="785"/>
      <c r="L4" s="785"/>
    </row>
    <row r="5" spans="1:15" s="13" customFormat="1" ht="33" customHeight="1" x14ac:dyDescent="0.35">
      <c r="A5" s="82"/>
      <c r="B5" s="719" t="s">
        <v>165</v>
      </c>
      <c r="C5" s="720"/>
      <c r="D5" s="720"/>
      <c r="E5" s="721"/>
      <c r="F5" s="719" t="s">
        <v>38</v>
      </c>
      <c r="G5" s="720"/>
      <c r="H5" s="720"/>
      <c r="I5" s="720"/>
      <c r="J5" s="719" t="s">
        <v>174</v>
      </c>
      <c r="K5" s="720"/>
      <c r="L5" s="720"/>
    </row>
    <row r="6" spans="1:15" ht="60" customHeight="1" x14ac:dyDescent="0.45">
      <c r="A6" s="85"/>
      <c r="B6" s="440" t="s">
        <v>59</v>
      </c>
      <c r="C6" s="143" t="s">
        <v>60</v>
      </c>
      <c r="D6" s="143" t="s">
        <v>3</v>
      </c>
      <c r="E6" s="368" t="s">
        <v>18</v>
      </c>
      <c r="F6" s="440" t="s">
        <v>59</v>
      </c>
      <c r="G6" s="143" t="s">
        <v>60</v>
      </c>
      <c r="H6" s="143" t="s">
        <v>3</v>
      </c>
      <c r="I6" s="143" t="s">
        <v>18</v>
      </c>
      <c r="J6" s="440" t="s">
        <v>59</v>
      </c>
      <c r="K6" s="143" t="s">
        <v>60</v>
      </c>
      <c r="L6" s="143" t="s">
        <v>18</v>
      </c>
    </row>
    <row r="7" spans="1:15" ht="16.5" customHeight="1" x14ac:dyDescent="0.45">
      <c r="A7" s="145" t="s">
        <v>61</v>
      </c>
      <c r="B7" s="146"/>
      <c r="C7" s="146"/>
      <c r="D7" s="146"/>
      <c r="E7" s="175"/>
      <c r="F7" s="146"/>
      <c r="G7" s="91"/>
      <c r="H7" s="91"/>
      <c r="I7" s="175"/>
      <c r="J7" s="146"/>
      <c r="K7" s="91"/>
      <c r="L7" s="175"/>
      <c r="M7" s="786"/>
      <c r="N7" s="786"/>
      <c r="O7" s="786"/>
    </row>
    <row r="8" spans="1:15" ht="16.5" customHeight="1" x14ac:dyDescent="0.45">
      <c r="A8" s="147" t="s">
        <v>62</v>
      </c>
      <c r="B8" s="229">
        <v>1394</v>
      </c>
      <c r="C8" s="229">
        <v>1545</v>
      </c>
      <c r="D8" s="229">
        <v>16</v>
      </c>
      <c r="E8" s="230">
        <v>2955</v>
      </c>
      <c r="F8" s="229">
        <v>6757</v>
      </c>
      <c r="G8" s="229">
        <v>9872</v>
      </c>
      <c r="H8" s="229">
        <v>208</v>
      </c>
      <c r="I8" s="230">
        <v>16836</v>
      </c>
      <c r="J8" s="229">
        <v>4847</v>
      </c>
      <c r="K8" s="229">
        <v>6388</v>
      </c>
      <c r="L8" s="230">
        <v>5697</v>
      </c>
      <c r="M8" s="674"/>
      <c r="N8" s="674"/>
      <c r="O8" s="674"/>
    </row>
    <row r="9" spans="1:15" ht="16.5" customHeight="1" x14ac:dyDescent="0.45">
      <c r="A9" s="147" t="s">
        <v>63</v>
      </c>
      <c r="B9" s="229">
        <v>2825</v>
      </c>
      <c r="C9" s="229">
        <v>3256</v>
      </c>
      <c r="D9" s="229">
        <v>32</v>
      </c>
      <c r="E9" s="230">
        <v>6113</v>
      </c>
      <c r="F9" s="229">
        <v>56352</v>
      </c>
      <c r="G9" s="229">
        <v>77160</v>
      </c>
      <c r="H9" s="229">
        <v>204</v>
      </c>
      <c r="I9" s="230">
        <v>133716</v>
      </c>
      <c r="J9" s="229">
        <v>19947</v>
      </c>
      <c r="K9" s="229">
        <v>23696</v>
      </c>
      <c r="L9" s="230">
        <v>21873</v>
      </c>
      <c r="M9" s="674"/>
      <c r="N9" s="674"/>
      <c r="O9" s="674"/>
    </row>
    <row r="10" spans="1:15" ht="16.5" customHeight="1" x14ac:dyDescent="0.45">
      <c r="A10" s="147" t="s">
        <v>64</v>
      </c>
      <c r="B10" s="229">
        <v>2768</v>
      </c>
      <c r="C10" s="229">
        <v>3202</v>
      </c>
      <c r="D10" s="229">
        <v>13</v>
      </c>
      <c r="E10" s="230">
        <v>5983</v>
      </c>
      <c r="F10" s="229">
        <v>114619</v>
      </c>
      <c r="G10" s="229">
        <v>163501</v>
      </c>
      <c r="H10" s="229">
        <v>166</v>
      </c>
      <c r="I10" s="230">
        <v>278286</v>
      </c>
      <c r="J10" s="229">
        <v>41408</v>
      </c>
      <c r="K10" s="229">
        <v>51054</v>
      </c>
      <c r="L10" s="230">
        <v>46512</v>
      </c>
      <c r="M10" s="674"/>
      <c r="N10" s="674"/>
      <c r="O10" s="674"/>
    </row>
    <row r="11" spans="1:15" ht="16.5" customHeight="1" x14ac:dyDescent="0.45">
      <c r="A11" s="147" t="s">
        <v>65</v>
      </c>
      <c r="B11" s="229">
        <v>1375</v>
      </c>
      <c r="C11" s="229">
        <v>1574</v>
      </c>
      <c r="D11" s="229">
        <v>3</v>
      </c>
      <c r="E11" s="230">
        <v>2952</v>
      </c>
      <c r="F11" s="229">
        <v>84031</v>
      </c>
      <c r="G11" s="229">
        <v>121835</v>
      </c>
      <c r="H11" s="229">
        <v>56</v>
      </c>
      <c r="I11" s="230">
        <v>205921</v>
      </c>
      <c r="J11" s="229">
        <v>61110</v>
      </c>
      <c r="K11" s="229">
        <v>77423</v>
      </c>
      <c r="L11" s="230">
        <v>69753</v>
      </c>
      <c r="M11" s="674"/>
      <c r="N11" s="674"/>
      <c r="O11" s="674"/>
    </row>
    <row r="12" spans="1:15" ht="16.5" customHeight="1" x14ac:dyDescent="0.45">
      <c r="A12" s="147" t="s">
        <v>66</v>
      </c>
      <c r="B12" s="229">
        <v>1151</v>
      </c>
      <c r="C12" s="229">
        <v>1331</v>
      </c>
      <c r="D12" s="229">
        <v>2</v>
      </c>
      <c r="E12" s="230">
        <v>2484</v>
      </c>
      <c r="F12" s="229">
        <v>92397</v>
      </c>
      <c r="G12" s="229">
        <v>136800</v>
      </c>
      <c r="H12" s="229">
        <v>51</v>
      </c>
      <c r="I12" s="230">
        <v>229248</v>
      </c>
      <c r="J12" s="229">
        <v>80307</v>
      </c>
      <c r="K12" s="229">
        <v>102800</v>
      </c>
      <c r="L12" s="230">
        <v>92300</v>
      </c>
      <c r="M12" s="674"/>
      <c r="N12" s="674"/>
      <c r="O12" s="674"/>
    </row>
    <row r="13" spans="1:15" ht="16.5" customHeight="1" x14ac:dyDescent="0.45">
      <c r="A13" s="147" t="s">
        <v>67</v>
      </c>
      <c r="B13" s="229">
        <v>1031</v>
      </c>
      <c r="C13" s="229">
        <v>1218</v>
      </c>
      <c r="D13" s="229">
        <v>2</v>
      </c>
      <c r="E13" s="230">
        <v>2251</v>
      </c>
      <c r="F13" s="229">
        <v>113247</v>
      </c>
      <c r="G13" s="229">
        <v>169888</v>
      </c>
      <c r="H13" s="229">
        <v>47</v>
      </c>
      <c r="I13" s="230">
        <v>283182</v>
      </c>
      <c r="J13" s="229">
        <v>109879</v>
      </c>
      <c r="K13" s="229">
        <v>139456</v>
      </c>
      <c r="L13" s="230">
        <v>125821</v>
      </c>
      <c r="M13" s="674"/>
      <c r="N13" s="674"/>
      <c r="O13" s="674"/>
    </row>
    <row r="14" spans="1:15" s="9" customFormat="1" ht="16.5" customHeight="1" x14ac:dyDescent="0.45">
      <c r="A14" s="147" t="s">
        <v>68</v>
      </c>
      <c r="B14" s="229">
        <v>800</v>
      </c>
      <c r="C14" s="229">
        <v>958</v>
      </c>
      <c r="D14" s="229">
        <v>1</v>
      </c>
      <c r="E14" s="230">
        <v>1759</v>
      </c>
      <c r="F14" s="229">
        <v>117671</v>
      </c>
      <c r="G14" s="229">
        <v>163238</v>
      </c>
      <c r="H14" s="229">
        <v>38</v>
      </c>
      <c r="I14" s="230">
        <v>280947</v>
      </c>
      <c r="J14" s="229">
        <v>147143</v>
      </c>
      <c r="K14" s="229">
        <v>170445</v>
      </c>
      <c r="L14" s="230">
        <v>159757</v>
      </c>
      <c r="M14" s="674"/>
      <c r="N14" s="674"/>
      <c r="O14" s="674"/>
    </row>
    <row r="15" spans="1:15" ht="16.5" customHeight="1" x14ac:dyDescent="0.45">
      <c r="A15" s="147" t="s">
        <v>69</v>
      </c>
      <c r="B15" s="229">
        <v>498</v>
      </c>
      <c r="C15" s="229">
        <v>598</v>
      </c>
      <c r="D15" s="229">
        <v>1</v>
      </c>
      <c r="E15" s="230">
        <v>1096</v>
      </c>
      <c r="F15" s="229">
        <v>91166</v>
      </c>
      <c r="G15" s="229">
        <v>124591</v>
      </c>
      <c r="H15" s="229">
        <v>17</v>
      </c>
      <c r="I15" s="230">
        <v>215773</v>
      </c>
      <c r="J15" s="229">
        <v>183213</v>
      </c>
      <c r="K15" s="229">
        <v>208379</v>
      </c>
      <c r="L15" s="230">
        <v>196853</v>
      </c>
      <c r="M15" s="674"/>
      <c r="N15" s="674"/>
      <c r="O15" s="674"/>
    </row>
    <row r="16" spans="1:15" ht="16.5" customHeight="1" x14ac:dyDescent="0.45">
      <c r="A16" s="147" t="s">
        <v>70</v>
      </c>
      <c r="B16" s="229">
        <v>284</v>
      </c>
      <c r="C16" s="229">
        <v>350</v>
      </c>
      <c r="D16" s="229">
        <v>0</v>
      </c>
      <c r="E16" s="230">
        <v>633</v>
      </c>
      <c r="F16" s="229">
        <v>53607</v>
      </c>
      <c r="G16" s="229">
        <v>78053</v>
      </c>
      <c r="H16" s="229">
        <v>5</v>
      </c>
      <c r="I16" s="230">
        <v>131665</v>
      </c>
      <c r="J16" s="229">
        <v>189000</v>
      </c>
      <c r="K16" s="229">
        <v>223273</v>
      </c>
      <c r="L16" s="230">
        <v>207840</v>
      </c>
      <c r="M16" s="674"/>
      <c r="N16" s="674"/>
      <c r="O16" s="674"/>
    </row>
    <row r="17" spans="1:15" ht="16.5" customHeight="1" x14ac:dyDescent="0.45">
      <c r="A17" s="147" t="s">
        <v>71</v>
      </c>
      <c r="B17" s="229">
        <v>193</v>
      </c>
      <c r="C17" s="229">
        <v>250</v>
      </c>
      <c r="D17" s="229">
        <v>0</v>
      </c>
      <c r="E17" s="230">
        <v>443</v>
      </c>
      <c r="F17" s="229">
        <v>31631</v>
      </c>
      <c r="G17" s="229">
        <v>47593</v>
      </c>
      <c r="H17" s="229">
        <v>9</v>
      </c>
      <c r="I17" s="230">
        <v>79234</v>
      </c>
      <c r="J17" s="229">
        <v>164151</v>
      </c>
      <c r="K17" s="229">
        <v>190343</v>
      </c>
      <c r="L17" s="230">
        <v>178918</v>
      </c>
      <c r="M17" s="674"/>
      <c r="N17" s="674"/>
      <c r="O17" s="674"/>
    </row>
    <row r="18" spans="1:15" ht="16.5" customHeight="1" x14ac:dyDescent="0.45">
      <c r="A18" s="147" t="s">
        <v>72</v>
      </c>
      <c r="B18" s="229">
        <v>47</v>
      </c>
      <c r="C18" s="229">
        <v>48</v>
      </c>
      <c r="D18" s="229">
        <v>0</v>
      </c>
      <c r="E18" s="230">
        <v>94</v>
      </c>
      <c r="F18" s="229">
        <v>4544</v>
      </c>
      <c r="G18" s="229">
        <v>5592</v>
      </c>
      <c r="H18" s="229">
        <v>1</v>
      </c>
      <c r="I18" s="230">
        <v>10137</v>
      </c>
      <c r="J18" s="229">
        <v>97607</v>
      </c>
      <c r="K18" s="229">
        <v>116856</v>
      </c>
      <c r="L18" s="230">
        <v>107307</v>
      </c>
      <c r="M18" s="674"/>
      <c r="N18" s="674"/>
      <c r="O18" s="674"/>
    </row>
    <row r="19" spans="1:15" ht="16.5" customHeight="1" x14ac:dyDescent="0.45">
      <c r="A19" s="50" t="s">
        <v>187</v>
      </c>
      <c r="B19" s="229">
        <v>5</v>
      </c>
      <c r="C19" s="229">
        <v>8</v>
      </c>
      <c r="D19" s="229">
        <v>69</v>
      </c>
      <c r="E19" s="230">
        <v>82</v>
      </c>
      <c r="F19" s="229">
        <v>16</v>
      </c>
      <c r="G19" s="229">
        <v>24</v>
      </c>
      <c r="H19" s="229">
        <v>9070</v>
      </c>
      <c r="I19" s="230">
        <v>9110</v>
      </c>
      <c r="J19" s="229">
        <v>3263</v>
      </c>
      <c r="K19" s="229">
        <v>3008</v>
      </c>
      <c r="L19" s="230">
        <v>110779</v>
      </c>
      <c r="M19" s="674"/>
      <c r="N19" s="674"/>
      <c r="O19" s="674"/>
    </row>
    <row r="20" spans="1:15" ht="16.5" customHeight="1" x14ac:dyDescent="0.45">
      <c r="A20" s="85" t="s">
        <v>18</v>
      </c>
      <c r="B20" s="230">
        <v>12368</v>
      </c>
      <c r="C20" s="230">
        <v>14338</v>
      </c>
      <c r="D20" s="230">
        <v>140</v>
      </c>
      <c r="E20" s="230">
        <v>26846</v>
      </c>
      <c r="F20" s="230">
        <v>766037</v>
      </c>
      <c r="G20" s="230">
        <v>1098147</v>
      </c>
      <c r="H20" s="230">
        <v>9871</v>
      </c>
      <c r="I20" s="230">
        <v>1874055</v>
      </c>
      <c r="J20" s="230">
        <v>61936</v>
      </c>
      <c r="K20" s="230">
        <v>76591</v>
      </c>
      <c r="L20" s="230">
        <v>69807</v>
      </c>
      <c r="M20" s="674"/>
      <c r="N20" s="674"/>
      <c r="O20" s="674"/>
    </row>
    <row r="21" spans="1:15" ht="14.25" customHeight="1" x14ac:dyDescent="0.45">
      <c r="A21" s="91"/>
      <c r="B21" s="146"/>
      <c r="C21" s="91"/>
      <c r="D21" s="91"/>
      <c r="E21" s="310"/>
      <c r="F21" s="91"/>
      <c r="G21" s="91"/>
      <c r="H21" s="91"/>
      <c r="I21" s="310"/>
      <c r="J21" s="95"/>
      <c r="K21" s="95"/>
      <c r="L21" s="398"/>
    </row>
    <row r="22" spans="1:15" ht="29.25" customHeight="1" x14ac:dyDescent="0.35">
      <c r="A22" s="176"/>
      <c r="B22" s="787" t="s">
        <v>345</v>
      </c>
      <c r="C22" s="765"/>
      <c r="D22" s="765"/>
      <c r="E22" s="788"/>
      <c r="F22" s="787" t="s">
        <v>346</v>
      </c>
      <c r="G22" s="765"/>
      <c r="H22" s="765"/>
      <c r="I22" s="788"/>
      <c r="J22" s="148"/>
      <c r="K22" s="148"/>
      <c r="L22" s="148"/>
    </row>
    <row r="23" spans="1:15" ht="16.5" customHeight="1" x14ac:dyDescent="0.45">
      <c r="A23" s="145" t="s">
        <v>61</v>
      </c>
      <c r="B23" s="149"/>
      <c r="C23" s="150"/>
      <c r="D23" s="91"/>
      <c r="E23" s="310"/>
      <c r="F23" s="151"/>
      <c r="G23" s="91"/>
      <c r="H23" s="91"/>
      <c r="I23" s="310"/>
      <c r="J23" s="151"/>
      <c r="K23" s="91"/>
      <c r="L23" s="91"/>
    </row>
    <row r="24" spans="1:15" ht="16.5" customHeight="1" x14ac:dyDescent="0.45">
      <c r="A24" s="147" t="s">
        <v>62</v>
      </c>
      <c r="B24" s="231">
        <v>0.05</v>
      </c>
      <c r="C24" s="231">
        <v>0.06</v>
      </c>
      <c r="D24" s="231">
        <v>0</v>
      </c>
      <c r="E24" s="232">
        <v>0.11</v>
      </c>
      <c r="F24" s="231">
        <v>0</v>
      </c>
      <c r="G24" s="231">
        <v>0.01</v>
      </c>
      <c r="H24" s="231">
        <v>0</v>
      </c>
      <c r="I24" s="232">
        <v>0.01</v>
      </c>
      <c r="J24" s="152"/>
      <c r="K24" s="152"/>
      <c r="L24" s="153"/>
    </row>
    <row r="25" spans="1:15" ht="16.5" customHeight="1" x14ac:dyDescent="0.45">
      <c r="A25" s="147" t="s">
        <v>63</v>
      </c>
      <c r="B25" s="231">
        <v>0.11</v>
      </c>
      <c r="C25" s="231">
        <v>0.12</v>
      </c>
      <c r="D25" s="231">
        <v>0</v>
      </c>
      <c r="E25" s="232">
        <v>0.23</v>
      </c>
      <c r="F25" s="231">
        <v>0.03</v>
      </c>
      <c r="G25" s="231">
        <v>0.04</v>
      </c>
      <c r="H25" s="231">
        <v>0</v>
      </c>
      <c r="I25" s="232">
        <v>7.0000000000000007E-2</v>
      </c>
      <c r="J25" s="152"/>
      <c r="K25" s="152"/>
      <c r="L25" s="154"/>
    </row>
    <row r="26" spans="1:15" ht="16.5" customHeight="1" x14ac:dyDescent="0.45">
      <c r="A26" s="147" t="s">
        <v>64</v>
      </c>
      <c r="B26" s="231">
        <v>0.1</v>
      </c>
      <c r="C26" s="231">
        <v>0.12</v>
      </c>
      <c r="D26" s="231">
        <v>0</v>
      </c>
      <c r="E26" s="232">
        <v>0.22</v>
      </c>
      <c r="F26" s="231">
        <v>0.06</v>
      </c>
      <c r="G26" s="231">
        <v>0.09</v>
      </c>
      <c r="H26" s="231">
        <v>0</v>
      </c>
      <c r="I26" s="232">
        <v>0.15</v>
      </c>
      <c r="J26" s="152"/>
      <c r="K26" s="152"/>
      <c r="L26" s="154"/>
    </row>
    <row r="27" spans="1:15" ht="16.5" customHeight="1" x14ac:dyDescent="0.45">
      <c r="A27" s="147" t="s">
        <v>65</v>
      </c>
      <c r="B27" s="231">
        <v>0.05</v>
      </c>
      <c r="C27" s="231">
        <v>0.06</v>
      </c>
      <c r="D27" s="231">
        <v>0</v>
      </c>
      <c r="E27" s="232">
        <v>0.11</v>
      </c>
      <c r="F27" s="231">
        <v>0.04</v>
      </c>
      <c r="G27" s="231">
        <v>7.0000000000000007E-2</v>
      </c>
      <c r="H27" s="231">
        <v>0</v>
      </c>
      <c r="I27" s="232">
        <v>0.11</v>
      </c>
      <c r="J27" s="152"/>
      <c r="K27" s="152"/>
      <c r="L27" s="154"/>
    </row>
    <row r="28" spans="1:15" ht="16.5" customHeight="1" x14ac:dyDescent="0.45">
      <c r="A28" s="147" t="s">
        <v>66</v>
      </c>
      <c r="B28" s="231">
        <v>0.04</v>
      </c>
      <c r="C28" s="231">
        <v>0.05</v>
      </c>
      <c r="D28" s="231">
        <v>0</v>
      </c>
      <c r="E28" s="232">
        <v>0.09</v>
      </c>
      <c r="F28" s="231">
        <v>0.05</v>
      </c>
      <c r="G28" s="231">
        <v>7.0000000000000007E-2</v>
      </c>
      <c r="H28" s="231">
        <v>0</v>
      </c>
      <c r="I28" s="232">
        <v>0.12</v>
      </c>
      <c r="J28" s="152"/>
      <c r="K28" s="152"/>
      <c r="L28" s="154"/>
    </row>
    <row r="29" spans="1:15" ht="16.5" customHeight="1" x14ac:dyDescent="0.45">
      <c r="A29" s="147" t="s">
        <v>67</v>
      </c>
      <c r="B29" s="231">
        <v>0.04</v>
      </c>
      <c r="C29" s="231">
        <v>0.05</v>
      </c>
      <c r="D29" s="231">
        <v>0</v>
      </c>
      <c r="E29" s="232">
        <v>0.08</v>
      </c>
      <c r="F29" s="231">
        <v>0.06</v>
      </c>
      <c r="G29" s="231">
        <v>0.09</v>
      </c>
      <c r="H29" s="231">
        <v>0</v>
      </c>
      <c r="I29" s="232">
        <v>0.15</v>
      </c>
      <c r="J29" s="152"/>
      <c r="K29" s="152"/>
      <c r="L29" s="154"/>
    </row>
    <row r="30" spans="1:15" ht="16.5" customHeight="1" x14ac:dyDescent="0.45">
      <c r="A30" s="147" t="s">
        <v>68</v>
      </c>
      <c r="B30" s="231">
        <v>0.03</v>
      </c>
      <c r="C30" s="231">
        <v>0.04</v>
      </c>
      <c r="D30" s="231">
        <v>0</v>
      </c>
      <c r="E30" s="232">
        <v>7.0000000000000007E-2</v>
      </c>
      <c r="F30" s="231">
        <v>0.06</v>
      </c>
      <c r="G30" s="231">
        <v>0.09</v>
      </c>
      <c r="H30" s="231">
        <v>0</v>
      </c>
      <c r="I30" s="232">
        <v>0.15</v>
      </c>
      <c r="J30" s="152"/>
      <c r="K30" s="152"/>
      <c r="L30" s="154"/>
    </row>
    <row r="31" spans="1:15" ht="16.5" customHeight="1" x14ac:dyDescent="0.45">
      <c r="A31" s="147" t="s">
        <v>69</v>
      </c>
      <c r="B31" s="231">
        <v>0.02</v>
      </c>
      <c r="C31" s="231">
        <v>0.02</v>
      </c>
      <c r="D31" s="231">
        <v>0</v>
      </c>
      <c r="E31" s="232">
        <v>0.04</v>
      </c>
      <c r="F31" s="231">
        <v>0.05</v>
      </c>
      <c r="G31" s="231">
        <v>7.0000000000000007E-2</v>
      </c>
      <c r="H31" s="231">
        <v>0</v>
      </c>
      <c r="I31" s="232">
        <v>0.12</v>
      </c>
      <c r="J31" s="152"/>
      <c r="K31" s="152"/>
      <c r="L31" s="154"/>
    </row>
    <row r="32" spans="1:15" ht="16.5" customHeight="1" x14ac:dyDescent="0.45">
      <c r="A32" s="147" t="s">
        <v>70</v>
      </c>
      <c r="B32" s="231">
        <v>0.01</v>
      </c>
      <c r="C32" s="231">
        <v>0.01</v>
      </c>
      <c r="D32" s="231">
        <v>0</v>
      </c>
      <c r="E32" s="232">
        <v>0.02</v>
      </c>
      <c r="F32" s="231">
        <v>0.03</v>
      </c>
      <c r="G32" s="231">
        <v>0.04</v>
      </c>
      <c r="H32" s="231">
        <v>0</v>
      </c>
      <c r="I32" s="232">
        <v>7.0000000000000007E-2</v>
      </c>
      <c r="J32" s="152"/>
      <c r="K32" s="152"/>
      <c r="L32" s="154"/>
    </row>
    <row r="33" spans="1:12" ht="16.5" customHeight="1" x14ac:dyDescent="0.45">
      <c r="A33" s="147" t="s">
        <v>71</v>
      </c>
      <c r="B33" s="231">
        <v>0.01</v>
      </c>
      <c r="C33" s="231">
        <v>0.01</v>
      </c>
      <c r="D33" s="231">
        <v>0</v>
      </c>
      <c r="E33" s="232">
        <v>0.02</v>
      </c>
      <c r="F33" s="231">
        <v>0.02</v>
      </c>
      <c r="G33" s="231">
        <v>0.03</v>
      </c>
      <c r="H33" s="231">
        <v>0</v>
      </c>
      <c r="I33" s="232">
        <v>0.04</v>
      </c>
      <c r="J33" s="152"/>
      <c r="K33" s="152"/>
      <c r="L33" s="154"/>
    </row>
    <row r="34" spans="1:12" ht="16.5" customHeight="1" x14ac:dyDescent="0.45">
      <c r="A34" s="147" t="s">
        <v>72</v>
      </c>
      <c r="B34" s="231">
        <v>0</v>
      </c>
      <c r="C34" s="231">
        <v>0</v>
      </c>
      <c r="D34" s="231">
        <v>0</v>
      </c>
      <c r="E34" s="232">
        <v>0</v>
      </c>
      <c r="F34" s="231">
        <v>0</v>
      </c>
      <c r="G34" s="231">
        <v>0</v>
      </c>
      <c r="H34" s="231">
        <v>0</v>
      </c>
      <c r="I34" s="232">
        <v>0.01</v>
      </c>
      <c r="J34" s="152"/>
      <c r="K34" s="152"/>
      <c r="L34" s="154"/>
    </row>
    <row r="35" spans="1:12" ht="16.5" customHeight="1" x14ac:dyDescent="0.45">
      <c r="A35" s="50" t="s">
        <v>187</v>
      </c>
      <c r="B35" s="231">
        <v>0</v>
      </c>
      <c r="C35" s="231">
        <v>0</v>
      </c>
      <c r="D35" s="231">
        <v>0</v>
      </c>
      <c r="E35" s="232">
        <v>0</v>
      </c>
      <c r="F35" s="231">
        <v>0</v>
      </c>
      <c r="G35" s="231">
        <v>0</v>
      </c>
      <c r="H35" s="231">
        <v>0</v>
      </c>
      <c r="I35" s="232">
        <v>0</v>
      </c>
      <c r="J35" s="152"/>
      <c r="K35" s="152"/>
      <c r="L35" s="154"/>
    </row>
    <row r="36" spans="1:12" ht="16.5" customHeight="1" x14ac:dyDescent="0.45">
      <c r="A36" s="85" t="s">
        <v>18</v>
      </c>
      <c r="B36" s="232">
        <v>0.46</v>
      </c>
      <c r="C36" s="232">
        <v>0.53</v>
      </c>
      <c r="D36" s="232">
        <v>0.01</v>
      </c>
      <c r="E36" s="232">
        <v>1</v>
      </c>
      <c r="F36" s="232">
        <v>0.41</v>
      </c>
      <c r="G36" s="232">
        <v>0.59</v>
      </c>
      <c r="H36" s="232">
        <v>0.01</v>
      </c>
      <c r="I36" s="232">
        <v>1</v>
      </c>
      <c r="J36" s="154"/>
      <c r="K36" s="154"/>
      <c r="L36" s="154"/>
    </row>
    <row r="37" spans="1:12" ht="6.75" customHeight="1" x14ac:dyDescent="0.45">
      <c r="A37" s="95"/>
      <c r="B37" s="95"/>
      <c r="C37" s="95"/>
      <c r="D37" s="95"/>
      <c r="E37" s="95"/>
      <c r="F37" s="95"/>
      <c r="G37" s="95"/>
      <c r="H37" s="95"/>
      <c r="I37" s="95"/>
      <c r="J37" s="95"/>
      <c r="K37" s="95"/>
      <c r="L37" s="95"/>
    </row>
    <row r="38" spans="1:12" ht="12.95" customHeight="1" x14ac:dyDescent="0.45">
      <c r="A38" s="91"/>
      <c r="B38" s="91"/>
      <c r="C38" s="91"/>
      <c r="D38" s="91"/>
      <c r="E38" s="91"/>
      <c r="F38" s="91"/>
      <c r="G38" s="91"/>
      <c r="H38" s="91"/>
      <c r="I38" s="91"/>
      <c r="J38" s="91"/>
      <c r="K38" s="91"/>
      <c r="L38" s="91"/>
    </row>
    <row r="39" spans="1:12" ht="16.5" customHeight="1" x14ac:dyDescent="0.35">
      <c r="A39" s="482"/>
      <c r="J39" s="9"/>
      <c r="K39" s="9"/>
      <c r="L39" s="9"/>
    </row>
    <row r="40" spans="1:12" ht="12.95" customHeight="1" x14ac:dyDescent="0.35">
      <c r="J40" s="9"/>
      <c r="K40" s="9"/>
      <c r="L40" s="9"/>
    </row>
  </sheetData>
  <mergeCells count="9">
    <mergeCell ref="M7:O7"/>
    <mergeCell ref="B22:E22"/>
    <mergeCell ref="F22:I22"/>
    <mergeCell ref="A2:L2"/>
    <mergeCell ref="A3:L3"/>
    <mergeCell ref="A4:L4"/>
    <mergeCell ref="B5:E5"/>
    <mergeCell ref="F5:I5"/>
    <mergeCell ref="J5:L5"/>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autoPageBreaks="0" fitToPage="1"/>
  </sheetPr>
  <dimension ref="A1:S42"/>
  <sheetViews>
    <sheetView showGridLines="0" workbookViewId="0"/>
  </sheetViews>
  <sheetFormatPr defaultColWidth="18.73046875" defaultRowHeight="12.95" customHeight="1" x14ac:dyDescent="0.35"/>
  <cols>
    <col min="1" max="1" width="30.73046875" style="8" customWidth="1"/>
    <col min="2" max="4" width="13.59765625" style="8" customWidth="1"/>
    <col min="5" max="10" width="13.59765625" style="9" customWidth="1"/>
    <col min="11" max="19" width="13.59765625" style="8" customWidth="1"/>
    <col min="20" max="16384" width="18.73046875" style="8"/>
  </cols>
  <sheetData>
    <row r="1" spans="1:19" ht="15.75" customHeight="1" x14ac:dyDescent="0.35">
      <c r="A1" s="259"/>
      <c r="B1" s="28"/>
      <c r="C1" s="28"/>
      <c r="D1" s="28"/>
      <c r="E1" s="28"/>
      <c r="F1" s="28"/>
      <c r="G1" s="28"/>
      <c r="H1" s="28"/>
      <c r="I1" s="28"/>
      <c r="J1" s="28"/>
      <c r="K1" s="28"/>
      <c r="L1" s="9"/>
      <c r="M1" s="9"/>
      <c r="N1" s="9"/>
      <c r="O1" s="9"/>
      <c r="P1" s="9"/>
      <c r="Q1" s="9"/>
      <c r="R1" s="9"/>
      <c r="S1" s="9"/>
    </row>
    <row r="2" spans="1:19" ht="19.5" customHeight="1" x14ac:dyDescent="0.35">
      <c r="A2" s="715" t="s">
        <v>403</v>
      </c>
      <c r="B2" s="715"/>
      <c r="C2" s="715"/>
      <c r="D2" s="715"/>
      <c r="E2" s="715"/>
      <c r="F2" s="715"/>
      <c r="G2" s="715"/>
      <c r="H2" s="715"/>
      <c r="I2" s="715"/>
      <c r="J2" s="715"/>
      <c r="K2" s="715"/>
      <c r="L2" s="715"/>
      <c r="M2" s="715"/>
      <c r="N2" s="715"/>
      <c r="O2" s="715"/>
      <c r="P2" s="715"/>
      <c r="Q2" s="715"/>
      <c r="R2" s="715"/>
      <c r="S2" s="715"/>
    </row>
    <row r="3" spans="1:19" s="297" customFormat="1" ht="17.25" customHeight="1" x14ac:dyDescent="0.45">
      <c r="A3" s="789" t="s">
        <v>33</v>
      </c>
      <c r="B3" s="789"/>
      <c r="C3" s="789"/>
      <c r="D3" s="789"/>
      <c r="E3" s="789"/>
      <c r="F3" s="789"/>
      <c r="G3" s="789"/>
      <c r="H3" s="789"/>
      <c r="I3" s="789"/>
      <c r="J3" s="789"/>
      <c r="K3" s="789"/>
      <c r="L3" s="789"/>
      <c r="M3" s="789"/>
      <c r="N3" s="789"/>
      <c r="O3" s="789"/>
      <c r="P3" s="789"/>
      <c r="Q3" s="789"/>
      <c r="R3" s="789"/>
      <c r="S3" s="789"/>
    </row>
    <row r="4" spans="1:19" s="297" customFormat="1" ht="17.25" customHeight="1" x14ac:dyDescent="0.45">
      <c r="A4" s="789" t="s">
        <v>691</v>
      </c>
      <c r="B4" s="789"/>
      <c r="C4" s="789"/>
      <c r="D4" s="789"/>
      <c r="E4" s="789"/>
      <c r="F4" s="789"/>
      <c r="G4" s="789"/>
      <c r="H4" s="789"/>
      <c r="I4" s="789"/>
      <c r="J4" s="789"/>
      <c r="K4" s="789"/>
      <c r="L4" s="789"/>
      <c r="M4" s="789"/>
      <c r="N4" s="789"/>
      <c r="O4" s="789"/>
      <c r="P4" s="789"/>
      <c r="Q4" s="789"/>
      <c r="R4" s="789"/>
      <c r="S4" s="789"/>
    </row>
    <row r="5" spans="1:19" s="297" customFormat="1" ht="30" customHeight="1" x14ac:dyDescent="0.45">
      <c r="A5" s="350"/>
      <c r="B5" s="790"/>
      <c r="C5" s="790"/>
      <c r="D5" s="790"/>
      <c r="E5" s="790"/>
      <c r="F5" s="790"/>
      <c r="G5" s="790"/>
      <c r="H5" s="790"/>
      <c r="I5" s="790"/>
      <c r="J5" s="790"/>
      <c r="K5" s="790"/>
      <c r="L5" s="790"/>
      <c r="M5" s="790"/>
      <c r="N5" s="790"/>
      <c r="O5" s="790"/>
      <c r="P5" s="790"/>
      <c r="Q5" s="790"/>
      <c r="R5" s="790"/>
      <c r="S5" s="790"/>
    </row>
    <row r="6" spans="1:19" s="297" customFormat="1" ht="30" customHeight="1" x14ac:dyDescent="0.45">
      <c r="A6" s="350"/>
      <c r="B6" s="791" t="s">
        <v>606</v>
      </c>
      <c r="C6" s="766"/>
      <c r="D6" s="766"/>
      <c r="E6" s="766"/>
      <c r="F6" s="766"/>
      <c r="G6" s="766"/>
      <c r="H6" s="766"/>
      <c r="I6" s="766"/>
      <c r="J6" s="766"/>
      <c r="K6" s="766"/>
      <c r="L6" s="766"/>
      <c r="M6" s="766"/>
      <c r="N6" s="766"/>
      <c r="O6" s="766"/>
      <c r="P6" s="766"/>
      <c r="Q6" s="766"/>
      <c r="R6" s="766"/>
      <c r="S6" s="792"/>
    </row>
    <row r="7" spans="1:19" s="102" customFormat="1" ht="54" customHeight="1" x14ac:dyDescent="0.45">
      <c r="A7" s="91"/>
      <c r="B7" s="144" t="s">
        <v>598</v>
      </c>
      <c r="C7" s="142" t="s">
        <v>599</v>
      </c>
      <c r="D7" s="142" t="s">
        <v>600</v>
      </c>
      <c r="E7" s="142" t="s">
        <v>601</v>
      </c>
      <c r="F7" s="142" t="s">
        <v>602</v>
      </c>
      <c r="G7" s="142" t="s">
        <v>603</v>
      </c>
      <c r="H7" s="142" t="s">
        <v>604</v>
      </c>
      <c r="I7" s="142" t="s">
        <v>605</v>
      </c>
      <c r="J7" s="143" t="s">
        <v>18</v>
      </c>
      <c r="K7" s="459" t="s">
        <v>598</v>
      </c>
      <c r="L7" s="460" t="s">
        <v>599</v>
      </c>
      <c r="M7" s="460" t="s">
        <v>600</v>
      </c>
      <c r="N7" s="460" t="s">
        <v>601</v>
      </c>
      <c r="O7" s="460" t="s">
        <v>602</v>
      </c>
      <c r="P7" s="460" t="s">
        <v>603</v>
      </c>
      <c r="Q7" s="460" t="s">
        <v>604</v>
      </c>
      <c r="R7" s="460" t="s">
        <v>605</v>
      </c>
      <c r="S7" s="173" t="s">
        <v>18</v>
      </c>
    </row>
    <row r="8" spans="1:19" s="258" customFormat="1" ht="30" customHeight="1" x14ac:dyDescent="0.35">
      <c r="A8" s="265"/>
      <c r="B8" s="787" t="s">
        <v>165</v>
      </c>
      <c r="C8" s="765"/>
      <c r="D8" s="765"/>
      <c r="E8" s="765"/>
      <c r="F8" s="765"/>
      <c r="G8" s="765"/>
      <c r="H8" s="765"/>
      <c r="I8" s="765"/>
      <c r="J8" s="788"/>
      <c r="K8" s="787" t="s">
        <v>38</v>
      </c>
      <c r="L8" s="765"/>
      <c r="M8" s="765"/>
      <c r="N8" s="765"/>
      <c r="O8" s="765"/>
      <c r="P8" s="765"/>
      <c r="Q8" s="765"/>
      <c r="R8" s="765"/>
      <c r="S8" s="788"/>
    </row>
    <row r="9" spans="1:19" s="102" customFormat="1" ht="16.5" customHeight="1" x14ac:dyDescent="0.45">
      <c r="A9" s="50"/>
      <c r="B9" s="146"/>
      <c r="C9" s="146"/>
      <c r="D9" s="146"/>
      <c r="E9" s="146"/>
      <c r="F9" s="146"/>
      <c r="G9" s="146"/>
      <c r="H9" s="146"/>
      <c r="I9" s="146"/>
      <c r="J9" s="175"/>
      <c r="K9" s="146"/>
      <c r="L9" s="91"/>
      <c r="M9" s="91"/>
      <c r="N9" s="91"/>
      <c r="O9" s="146"/>
      <c r="P9" s="146"/>
      <c r="Q9" s="146"/>
      <c r="R9" s="91"/>
      <c r="S9" s="310"/>
    </row>
    <row r="10" spans="1:19" s="102" customFormat="1" ht="16.5" customHeight="1" x14ac:dyDescent="0.45">
      <c r="A10" s="145" t="s">
        <v>61</v>
      </c>
      <c r="B10" s="167"/>
      <c r="C10" s="167"/>
      <c r="D10" s="167"/>
      <c r="E10" s="167"/>
      <c r="F10" s="167"/>
      <c r="G10" s="167"/>
      <c r="H10" s="167"/>
      <c r="I10" s="167"/>
      <c r="J10" s="168"/>
      <c r="K10" s="369"/>
      <c r="L10" s="370"/>
      <c r="M10" s="370"/>
      <c r="N10" s="370"/>
      <c r="O10" s="369"/>
      <c r="P10" s="369"/>
      <c r="Q10" s="369"/>
      <c r="R10" s="370"/>
      <c r="S10" s="389"/>
    </row>
    <row r="11" spans="1:19" s="102" customFormat="1" ht="16.5" customHeight="1" x14ac:dyDescent="0.45">
      <c r="A11" s="147" t="s">
        <v>62</v>
      </c>
      <c r="B11" s="167">
        <v>1351</v>
      </c>
      <c r="C11" s="167">
        <v>1540</v>
      </c>
      <c r="D11" s="167">
        <v>46</v>
      </c>
      <c r="E11" s="167">
        <v>4</v>
      </c>
      <c r="F11" s="167">
        <v>0</v>
      </c>
      <c r="G11" s="167">
        <v>0</v>
      </c>
      <c r="H11" s="167">
        <v>0</v>
      </c>
      <c r="I11" s="167">
        <v>0</v>
      </c>
      <c r="J11" s="168">
        <v>2955</v>
      </c>
      <c r="K11" s="167">
        <v>335</v>
      </c>
      <c r="L11" s="167">
        <v>9916</v>
      </c>
      <c r="M11" s="167">
        <v>1462</v>
      </c>
      <c r="N11" s="167">
        <v>234</v>
      </c>
      <c r="O11" s="167">
        <v>59</v>
      </c>
      <c r="P11" s="167">
        <v>48</v>
      </c>
      <c r="Q11" s="167">
        <v>67</v>
      </c>
      <c r="R11" s="167">
        <v>1513</v>
      </c>
      <c r="S11" s="168">
        <v>16836</v>
      </c>
    </row>
    <row r="12" spans="1:19" s="102" customFormat="1" ht="16.5" customHeight="1" x14ac:dyDescent="0.45">
      <c r="A12" s="147" t="s">
        <v>63</v>
      </c>
      <c r="B12" s="167">
        <v>1770</v>
      </c>
      <c r="C12" s="167">
        <v>2636</v>
      </c>
      <c r="D12" s="167">
        <v>901</v>
      </c>
      <c r="E12" s="167">
        <v>594</v>
      </c>
      <c r="F12" s="167">
        <v>147</v>
      </c>
      <c r="G12" s="167">
        <v>9</v>
      </c>
      <c r="H12" s="167">
        <v>0</v>
      </c>
      <c r="I12" s="167">
        <v>0</v>
      </c>
      <c r="J12" s="168">
        <v>6113</v>
      </c>
      <c r="K12" s="167">
        <v>398</v>
      </c>
      <c r="L12" s="167">
        <v>23757</v>
      </c>
      <c r="M12" s="167">
        <v>32348</v>
      </c>
      <c r="N12" s="167">
        <v>40712</v>
      </c>
      <c r="O12" s="167">
        <v>18900</v>
      </c>
      <c r="P12" s="167">
        <v>2279</v>
      </c>
      <c r="Q12" s="167">
        <v>151</v>
      </c>
      <c r="R12" s="167">
        <v>1085</v>
      </c>
      <c r="S12" s="168">
        <v>133716</v>
      </c>
    </row>
    <row r="13" spans="1:19" s="102" customFormat="1" ht="16.5" customHeight="1" x14ac:dyDescent="0.45">
      <c r="A13" s="147" t="s">
        <v>64</v>
      </c>
      <c r="B13" s="167">
        <v>1542</v>
      </c>
      <c r="C13" s="167">
        <v>1948</v>
      </c>
      <c r="D13" s="167">
        <v>666</v>
      </c>
      <c r="E13" s="167">
        <v>842</v>
      </c>
      <c r="F13" s="167">
        <v>678</v>
      </c>
      <c r="G13" s="167">
        <v>197</v>
      </c>
      <c r="H13" s="167">
        <v>5</v>
      </c>
      <c r="I13" s="167">
        <v>1</v>
      </c>
      <c r="J13" s="168">
        <v>5983</v>
      </c>
      <c r="K13" s="167">
        <v>332</v>
      </c>
      <c r="L13" s="167">
        <v>17326</v>
      </c>
      <c r="M13" s="167">
        <v>24326</v>
      </c>
      <c r="N13" s="167">
        <v>61297</v>
      </c>
      <c r="O13" s="167">
        <v>93652</v>
      </c>
      <c r="P13" s="167">
        <v>52621</v>
      </c>
      <c r="Q13" s="167">
        <v>3341</v>
      </c>
      <c r="R13" s="167">
        <v>1073</v>
      </c>
      <c r="S13" s="168">
        <v>278286</v>
      </c>
    </row>
    <row r="14" spans="1:19" s="102" customFormat="1" ht="16.5" customHeight="1" x14ac:dyDescent="0.45">
      <c r="A14" s="147" t="s">
        <v>65</v>
      </c>
      <c r="B14" s="167">
        <v>670</v>
      </c>
      <c r="C14" s="167">
        <v>899</v>
      </c>
      <c r="D14" s="167">
        <v>303</v>
      </c>
      <c r="E14" s="167">
        <v>367</v>
      </c>
      <c r="F14" s="167">
        <v>382</v>
      </c>
      <c r="G14" s="167">
        <v>230</v>
      </c>
      <c r="H14" s="167">
        <v>26</v>
      </c>
      <c r="I14" s="167">
        <v>2</v>
      </c>
      <c r="J14" s="168">
        <v>2952</v>
      </c>
      <c r="K14" s="167">
        <v>141</v>
      </c>
      <c r="L14" s="167">
        <v>8069</v>
      </c>
      <c r="M14" s="167">
        <v>11059</v>
      </c>
      <c r="N14" s="167">
        <v>26778</v>
      </c>
      <c r="O14" s="167">
        <v>54345</v>
      </c>
      <c r="P14" s="167">
        <v>66871</v>
      </c>
      <c r="Q14" s="167">
        <v>16132</v>
      </c>
      <c r="R14" s="167">
        <v>2332</v>
      </c>
      <c r="S14" s="168">
        <v>205921</v>
      </c>
    </row>
    <row r="15" spans="1:19" s="102" customFormat="1" ht="16.5" customHeight="1" x14ac:dyDescent="0.45">
      <c r="A15" s="147" t="s">
        <v>66</v>
      </c>
      <c r="B15" s="167">
        <v>495</v>
      </c>
      <c r="C15" s="167">
        <v>714</v>
      </c>
      <c r="D15" s="167">
        <v>258</v>
      </c>
      <c r="E15" s="167">
        <v>318</v>
      </c>
      <c r="F15" s="167">
        <v>330</v>
      </c>
      <c r="G15" s="167">
        <v>241</v>
      </c>
      <c r="H15" s="167">
        <v>55</v>
      </c>
      <c r="I15" s="167">
        <v>7</v>
      </c>
      <c r="J15" s="168">
        <v>2484</v>
      </c>
      <c r="K15" s="167">
        <v>101</v>
      </c>
      <c r="L15" s="167">
        <v>6507</v>
      </c>
      <c r="M15" s="167">
        <v>9413</v>
      </c>
      <c r="N15" s="167">
        <v>23218</v>
      </c>
      <c r="O15" s="167">
        <v>47137</v>
      </c>
      <c r="P15" s="167">
        <v>72880</v>
      </c>
      <c r="Q15" s="167">
        <v>36129</v>
      </c>
      <c r="R15" s="167">
        <v>9749</v>
      </c>
      <c r="S15" s="168">
        <v>229248</v>
      </c>
    </row>
    <row r="16" spans="1:19" s="102" customFormat="1" ht="16.5" customHeight="1" x14ac:dyDescent="0.45">
      <c r="A16" s="147" t="s">
        <v>67</v>
      </c>
      <c r="B16" s="167">
        <v>407</v>
      </c>
      <c r="C16" s="167">
        <v>589</v>
      </c>
      <c r="D16" s="167">
        <v>219</v>
      </c>
      <c r="E16" s="167">
        <v>287</v>
      </c>
      <c r="F16" s="167">
        <v>313</v>
      </c>
      <c r="G16" s="167">
        <v>260</v>
      </c>
      <c r="H16" s="167">
        <v>92</v>
      </c>
      <c r="I16" s="167">
        <v>22</v>
      </c>
      <c r="J16" s="168">
        <v>2251</v>
      </c>
      <c r="K16" s="167">
        <v>83</v>
      </c>
      <c r="L16" s="167">
        <v>5450</v>
      </c>
      <c r="M16" s="167">
        <v>8017</v>
      </c>
      <c r="N16" s="167">
        <v>20982</v>
      </c>
      <c r="O16" s="167">
        <v>44654</v>
      </c>
      <c r="P16" s="167">
        <v>80638</v>
      </c>
      <c r="Q16" s="167">
        <v>63091</v>
      </c>
      <c r="R16" s="167">
        <v>29218</v>
      </c>
      <c r="S16" s="168">
        <v>283182</v>
      </c>
    </row>
    <row r="17" spans="1:19" s="91" customFormat="1" ht="16.5" customHeight="1" x14ac:dyDescent="0.45">
      <c r="A17" s="147" t="s">
        <v>68</v>
      </c>
      <c r="B17" s="167">
        <v>295</v>
      </c>
      <c r="C17" s="167">
        <v>432</v>
      </c>
      <c r="D17" s="167">
        <v>158</v>
      </c>
      <c r="E17" s="167">
        <v>210</v>
      </c>
      <c r="F17" s="167">
        <v>236</v>
      </c>
      <c r="G17" s="167">
        <v>235</v>
      </c>
      <c r="H17" s="167">
        <v>112</v>
      </c>
      <c r="I17" s="167">
        <v>31</v>
      </c>
      <c r="J17" s="168">
        <v>1759</v>
      </c>
      <c r="K17" s="167">
        <v>802</v>
      </c>
      <c r="L17" s="167">
        <v>4029</v>
      </c>
      <c r="M17" s="167">
        <v>5768</v>
      </c>
      <c r="N17" s="167">
        <v>15432</v>
      </c>
      <c r="O17" s="167">
        <v>33715</v>
      </c>
      <c r="P17" s="167">
        <v>74756</v>
      </c>
      <c r="Q17" s="167">
        <v>77003</v>
      </c>
      <c r="R17" s="167">
        <v>41927</v>
      </c>
      <c r="S17" s="168">
        <v>280947</v>
      </c>
    </row>
    <row r="18" spans="1:19" s="102" customFormat="1" ht="16.5" customHeight="1" x14ac:dyDescent="0.45">
      <c r="A18" s="147" t="s">
        <v>69</v>
      </c>
      <c r="B18" s="167">
        <v>162</v>
      </c>
      <c r="C18" s="167">
        <v>233</v>
      </c>
      <c r="D18" s="167">
        <v>84</v>
      </c>
      <c r="E18" s="167">
        <v>116</v>
      </c>
      <c r="F18" s="167">
        <v>153</v>
      </c>
      <c r="G18" s="167">
        <v>188</v>
      </c>
      <c r="H18" s="167">
        <v>90</v>
      </c>
      <c r="I18" s="167">
        <v>25</v>
      </c>
      <c r="J18" s="168">
        <v>1096</v>
      </c>
      <c r="K18" s="167">
        <v>35</v>
      </c>
      <c r="L18" s="167">
        <v>2126</v>
      </c>
      <c r="M18" s="167">
        <v>3058</v>
      </c>
      <c r="N18" s="167">
        <v>8580</v>
      </c>
      <c r="O18" s="167">
        <v>22116</v>
      </c>
      <c r="P18" s="167">
        <v>60281</v>
      </c>
      <c r="Q18" s="167">
        <v>62044</v>
      </c>
      <c r="R18" s="167">
        <v>34726</v>
      </c>
      <c r="S18" s="168">
        <v>215773</v>
      </c>
    </row>
    <row r="19" spans="1:19" s="102" customFormat="1" ht="16.5" customHeight="1" x14ac:dyDescent="0.45">
      <c r="A19" s="147" t="s">
        <v>70</v>
      </c>
      <c r="B19" s="167">
        <v>77</v>
      </c>
      <c r="C19" s="167">
        <v>106</v>
      </c>
      <c r="D19" s="167">
        <v>45</v>
      </c>
      <c r="E19" s="167">
        <v>73</v>
      </c>
      <c r="F19" s="167">
        <v>105</v>
      </c>
      <c r="G19" s="167">
        <v>125</v>
      </c>
      <c r="H19" s="167">
        <v>51</v>
      </c>
      <c r="I19" s="167">
        <v>13</v>
      </c>
      <c r="J19" s="168">
        <v>633</v>
      </c>
      <c r="K19" s="167">
        <v>16</v>
      </c>
      <c r="L19" s="167">
        <v>977</v>
      </c>
      <c r="M19" s="167">
        <v>1664</v>
      </c>
      <c r="N19" s="167">
        <v>5382</v>
      </c>
      <c r="O19" s="167">
        <v>15350</v>
      </c>
      <c r="P19" s="167">
        <v>39802</v>
      </c>
      <c r="Q19" s="167">
        <v>34802</v>
      </c>
      <c r="R19" s="167">
        <v>19016</v>
      </c>
      <c r="S19" s="168">
        <v>131665</v>
      </c>
    </row>
    <row r="20" spans="1:19" s="102" customFormat="1" ht="16.5" customHeight="1" x14ac:dyDescent="0.45">
      <c r="A20" s="147" t="s">
        <v>71</v>
      </c>
      <c r="B20" s="167">
        <v>35</v>
      </c>
      <c r="C20" s="167">
        <v>58</v>
      </c>
      <c r="D20" s="167">
        <v>46</v>
      </c>
      <c r="E20" s="167">
        <v>74</v>
      </c>
      <c r="F20" s="167">
        <v>80</v>
      </c>
      <c r="G20" s="167">
        <v>78</v>
      </c>
      <c r="H20" s="167">
        <v>24</v>
      </c>
      <c r="I20" s="167">
        <v>7</v>
      </c>
      <c r="J20" s="168">
        <v>443</v>
      </c>
      <c r="K20" s="167">
        <v>6</v>
      </c>
      <c r="L20" s="167">
        <v>650</v>
      </c>
      <c r="M20" s="167">
        <v>1724</v>
      </c>
      <c r="N20" s="167">
        <v>5458</v>
      </c>
      <c r="O20" s="167">
        <v>11416</v>
      </c>
      <c r="P20" s="167">
        <v>24437</v>
      </c>
      <c r="Q20" s="167">
        <v>16077</v>
      </c>
      <c r="R20" s="167">
        <v>9572</v>
      </c>
      <c r="S20" s="168">
        <v>79234</v>
      </c>
    </row>
    <row r="21" spans="1:19" s="102" customFormat="1" ht="16.5" customHeight="1" x14ac:dyDescent="0.45">
      <c r="A21" s="147" t="s">
        <v>72</v>
      </c>
      <c r="B21" s="167">
        <v>6</v>
      </c>
      <c r="C21" s="167">
        <v>15</v>
      </c>
      <c r="D21" s="167">
        <v>11</v>
      </c>
      <c r="E21" s="167">
        <v>14</v>
      </c>
      <c r="F21" s="167">
        <v>14</v>
      </c>
      <c r="G21" s="167">
        <v>9</v>
      </c>
      <c r="H21" s="167">
        <v>1</v>
      </c>
      <c r="I21" s="167">
        <v>0</v>
      </c>
      <c r="J21" s="168">
        <v>94</v>
      </c>
      <c r="K21" s="167">
        <v>17</v>
      </c>
      <c r="L21" s="167">
        <v>184</v>
      </c>
      <c r="M21" s="167">
        <v>404</v>
      </c>
      <c r="N21" s="167">
        <v>1012</v>
      </c>
      <c r="O21" s="167">
        <v>2021</v>
      </c>
      <c r="P21" s="167">
        <v>2510</v>
      </c>
      <c r="Q21" s="167">
        <v>819</v>
      </c>
      <c r="R21" s="167">
        <v>446</v>
      </c>
      <c r="S21" s="168">
        <v>10137</v>
      </c>
    </row>
    <row r="22" spans="1:19" s="102" customFormat="1" ht="16.5" customHeight="1" x14ac:dyDescent="0.45">
      <c r="A22" s="50" t="s">
        <v>400</v>
      </c>
      <c r="B22" s="167">
        <v>10</v>
      </c>
      <c r="C22" s="167">
        <v>3</v>
      </c>
      <c r="D22" s="167">
        <v>0</v>
      </c>
      <c r="E22" s="167">
        <v>0</v>
      </c>
      <c r="F22" s="167">
        <v>0</v>
      </c>
      <c r="G22" s="167">
        <v>0</v>
      </c>
      <c r="H22" s="167">
        <v>0</v>
      </c>
      <c r="I22" s="167">
        <v>68</v>
      </c>
      <c r="J22" s="168">
        <v>82</v>
      </c>
      <c r="K22" s="167">
        <v>3</v>
      </c>
      <c r="L22" s="167">
        <v>16</v>
      </c>
      <c r="M22" s="167">
        <v>3</v>
      </c>
      <c r="N22" s="167">
        <v>4</v>
      </c>
      <c r="O22" s="167">
        <v>164</v>
      </c>
      <c r="P22" s="167">
        <v>3</v>
      </c>
      <c r="Q22" s="167">
        <v>1</v>
      </c>
      <c r="R22" s="167">
        <v>8910</v>
      </c>
      <c r="S22" s="168">
        <v>9110</v>
      </c>
    </row>
    <row r="23" spans="1:19" s="102" customFormat="1" ht="16.5" customHeight="1" x14ac:dyDescent="0.45">
      <c r="A23" s="85" t="s">
        <v>582</v>
      </c>
      <c r="B23" s="168">
        <v>6822</v>
      </c>
      <c r="C23" s="168">
        <v>9171</v>
      </c>
      <c r="D23" s="168">
        <v>2736</v>
      </c>
      <c r="E23" s="168">
        <v>2899</v>
      </c>
      <c r="F23" s="168">
        <v>2440</v>
      </c>
      <c r="G23" s="168">
        <v>1573</v>
      </c>
      <c r="H23" s="168">
        <v>456</v>
      </c>
      <c r="I23" s="168">
        <v>177</v>
      </c>
      <c r="J23" s="168">
        <v>26846</v>
      </c>
      <c r="K23" s="168">
        <v>2270</v>
      </c>
      <c r="L23" s="168">
        <v>79007</v>
      </c>
      <c r="M23" s="168">
        <v>99246</v>
      </c>
      <c r="N23" s="168">
        <v>209090</v>
      </c>
      <c r="O23" s="168">
        <v>343529</v>
      </c>
      <c r="P23" s="168">
        <v>477125</v>
      </c>
      <c r="Q23" s="168">
        <v>309658</v>
      </c>
      <c r="R23" s="168">
        <v>159566</v>
      </c>
      <c r="S23" s="168">
        <v>1874055</v>
      </c>
    </row>
    <row r="24" spans="1:19" s="102" customFormat="1" ht="16.5" customHeight="1" x14ac:dyDescent="0.45">
      <c r="A24" s="91"/>
      <c r="B24" s="146"/>
      <c r="C24" s="91"/>
      <c r="D24" s="91"/>
      <c r="E24" s="91"/>
      <c r="F24" s="91"/>
      <c r="G24" s="91"/>
      <c r="H24" s="91"/>
      <c r="I24" s="91"/>
      <c r="J24" s="310"/>
      <c r="K24" s="91"/>
      <c r="L24" s="91"/>
      <c r="M24" s="91"/>
      <c r="N24" s="91"/>
      <c r="O24" s="91"/>
      <c r="P24" s="91"/>
      <c r="Q24" s="91"/>
      <c r="R24" s="91"/>
      <c r="S24" s="310"/>
    </row>
    <row r="25" spans="1:19" s="102" customFormat="1" ht="30" customHeight="1" x14ac:dyDescent="0.45">
      <c r="A25" s="176"/>
      <c r="B25" s="787" t="s">
        <v>345</v>
      </c>
      <c r="C25" s="765"/>
      <c r="D25" s="765"/>
      <c r="E25" s="765"/>
      <c r="F25" s="765"/>
      <c r="G25" s="765"/>
      <c r="H25" s="765"/>
      <c r="I25" s="765"/>
      <c r="J25" s="788"/>
      <c r="K25" s="787" t="s">
        <v>346</v>
      </c>
      <c r="L25" s="765"/>
      <c r="M25" s="765"/>
      <c r="N25" s="765"/>
      <c r="O25" s="765"/>
      <c r="P25" s="765"/>
      <c r="Q25" s="765"/>
      <c r="R25" s="765"/>
      <c r="S25" s="788"/>
    </row>
    <row r="26" spans="1:19" s="102" customFormat="1" ht="30" customHeight="1" x14ac:dyDescent="0.45">
      <c r="A26" s="145" t="s">
        <v>61</v>
      </c>
      <c r="B26" s="149"/>
      <c r="C26" s="150"/>
      <c r="D26" s="149"/>
      <c r="E26" s="91"/>
      <c r="F26" s="91"/>
      <c r="G26" s="91"/>
      <c r="H26" s="91"/>
      <c r="I26" s="91"/>
      <c r="J26" s="310"/>
      <c r="K26" s="151"/>
      <c r="L26" s="91"/>
      <c r="M26" s="91"/>
      <c r="N26" s="91"/>
      <c r="O26" s="91"/>
      <c r="P26" s="91"/>
      <c r="Q26" s="91"/>
      <c r="R26" s="91"/>
      <c r="S26" s="310"/>
    </row>
    <row r="27" spans="1:19" s="102" customFormat="1" ht="16.5" customHeight="1" x14ac:dyDescent="0.45">
      <c r="A27" s="147" t="s">
        <v>62</v>
      </c>
      <c r="B27" s="169">
        <v>0.05</v>
      </c>
      <c r="C27" s="169">
        <v>0.06</v>
      </c>
      <c r="D27" s="169">
        <v>0</v>
      </c>
      <c r="E27" s="169">
        <v>0</v>
      </c>
      <c r="F27" s="169">
        <v>0</v>
      </c>
      <c r="G27" s="169">
        <v>0</v>
      </c>
      <c r="H27" s="169">
        <v>0</v>
      </c>
      <c r="I27" s="169">
        <v>0</v>
      </c>
      <c r="J27" s="170">
        <v>0.11</v>
      </c>
      <c r="K27" s="169">
        <v>0</v>
      </c>
      <c r="L27" s="169">
        <v>0.01</v>
      </c>
      <c r="M27" s="169">
        <v>0</v>
      </c>
      <c r="N27" s="169">
        <v>0</v>
      </c>
      <c r="O27" s="169">
        <v>0</v>
      </c>
      <c r="P27" s="169">
        <v>0</v>
      </c>
      <c r="Q27" s="169">
        <v>0</v>
      </c>
      <c r="R27" s="169">
        <v>0</v>
      </c>
      <c r="S27" s="170">
        <v>0.01</v>
      </c>
    </row>
    <row r="28" spans="1:19" s="102" customFormat="1" ht="16.5" customHeight="1" x14ac:dyDescent="0.45">
      <c r="A28" s="147" t="s">
        <v>63</v>
      </c>
      <c r="B28" s="169">
        <v>7.0000000000000007E-2</v>
      </c>
      <c r="C28" s="169">
        <v>0.1</v>
      </c>
      <c r="D28" s="169">
        <v>0.03</v>
      </c>
      <c r="E28" s="169">
        <v>0.02</v>
      </c>
      <c r="F28" s="169">
        <v>0.01</v>
      </c>
      <c r="G28" s="169">
        <v>0</v>
      </c>
      <c r="H28" s="169">
        <v>0</v>
      </c>
      <c r="I28" s="169">
        <v>0</v>
      </c>
      <c r="J28" s="170">
        <v>0.23</v>
      </c>
      <c r="K28" s="169">
        <v>0</v>
      </c>
      <c r="L28" s="169">
        <v>0.01</v>
      </c>
      <c r="M28" s="169">
        <v>0.02</v>
      </c>
      <c r="N28" s="169">
        <v>0.02</v>
      </c>
      <c r="O28" s="169">
        <v>0.01</v>
      </c>
      <c r="P28" s="169">
        <v>0</v>
      </c>
      <c r="Q28" s="169">
        <v>0</v>
      </c>
      <c r="R28" s="169">
        <v>0</v>
      </c>
      <c r="S28" s="170">
        <v>7.0000000000000007E-2</v>
      </c>
    </row>
    <row r="29" spans="1:19" s="102" customFormat="1" ht="16.5" customHeight="1" x14ac:dyDescent="0.45">
      <c r="A29" s="147" t="s">
        <v>64</v>
      </c>
      <c r="B29" s="169">
        <v>0.06</v>
      </c>
      <c r="C29" s="169">
        <v>7.0000000000000007E-2</v>
      </c>
      <c r="D29" s="169">
        <v>0.02</v>
      </c>
      <c r="E29" s="169">
        <v>0.03</v>
      </c>
      <c r="F29" s="169">
        <v>0.03</v>
      </c>
      <c r="G29" s="169">
        <v>0.01</v>
      </c>
      <c r="H29" s="169">
        <v>0</v>
      </c>
      <c r="I29" s="169">
        <v>0</v>
      </c>
      <c r="J29" s="170">
        <v>0.22</v>
      </c>
      <c r="K29" s="169">
        <v>0</v>
      </c>
      <c r="L29" s="169">
        <v>0.01</v>
      </c>
      <c r="M29" s="169">
        <v>0.01</v>
      </c>
      <c r="N29" s="169">
        <v>0.03</v>
      </c>
      <c r="O29" s="169">
        <v>0.05</v>
      </c>
      <c r="P29" s="169">
        <v>0.03</v>
      </c>
      <c r="Q29" s="169">
        <v>0</v>
      </c>
      <c r="R29" s="169">
        <v>0</v>
      </c>
      <c r="S29" s="170">
        <v>0.15</v>
      </c>
    </row>
    <row r="30" spans="1:19" s="102" customFormat="1" ht="16.5" customHeight="1" x14ac:dyDescent="0.45">
      <c r="A30" s="147" t="s">
        <v>65</v>
      </c>
      <c r="B30" s="169">
        <v>0.02</v>
      </c>
      <c r="C30" s="169">
        <v>0.03</v>
      </c>
      <c r="D30" s="169">
        <v>0.01</v>
      </c>
      <c r="E30" s="169">
        <v>0.01</v>
      </c>
      <c r="F30" s="169">
        <v>0.01</v>
      </c>
      <c r="G30" s="169">
        <v>0.01</v>
      </c>
      <c r="H30" s="169">
        <v>0</v>
      </c>
      <c r="I30" s="169">
        <v>0</v>
      </c>
      <c r="J30" s="170">
        <v>0.11</v>
      </c>
      <c r="K30" s="169">
        <v>0</v>
      </c>
      <c r="L30" s="169">
        <v>0</v>
      </c>
      <c r="M30" s="169">
        <v>0.01</v>
      </c>
      <c r="N30" s="169">
        <v>0.01</v>
      </c>
      <c r="O30" s="169">
        <v>0.03</v>
      </c>
      <c r="P30" s="169">
        <v>0.04</v>
      </c>
      <c r="Q30" s="169">
        <v>0.01</v>
      </c>
      <c r="R30" s="169">
        <v>0</v>
      </c>
      <c r="S30" s="170">
        <v>0.11</v>
      </c>
    </row>
    <row r="31" spans="1:19" s="102" customFormat="1" ht="16.5" customHeight="1" x14ac:dyDescent="0.45">
      <c r="A31" s="147" t="s">
        <v>66</v>
      </c>
      <c r="B31" s="169">
        <v>0.02</v>
      </c>
      <c r="C31" s="169">
        <v>0.03</v>
      </c>
      <c r="D31" s="169">
        <v>0.01</v>
      </c>
      <c r="E31" s="169">
        <v>0.01</v>
      </c>
      <c r="F31" s="169">
        <v>0.01</v>
      </c>
      <c r="G31" s="169">
        <v>0.01</v>
      </c>
      <c r="H31" s="169">
        <v>0</v>
      </c>
      <c r="I31" s="169">
        <v>0</v>
      </c>
      <c r="J31" s="170">
        <v>0.09</v>
      </c>
      <c r="K31" s="169">
        <v>0</v>
      </c>
      <c r="L31" s="169">
        <v>0</v>
      </c>
      <c r="M31" s="169">
        <v>0.01</v>
      </c>
      <c r="N31" s="169">
        <v>0.01</v>
      </c>
      <c r="O31" s="169">
        <v>0.03</v>
      </c>
      <c r="P31" s="169">
        <v>0.04</v>
      </c>
      <c r="Q31" s="169">
        <v>0.02</v>
      </c>
      <c r="R31" s="169">
        <v>0.01</v>
      </c>
      <c r="S31" s="170">
        <v>0.12</v>
      </c>
    </row>
    <row r="32" spans="1:19" s="102" customFormat="1" ht="16.5" customHeight="1" x14ac:dyDescent="0.45">
      <c r="A32" s="147" t="s">
        <v>67</v>
      </c>
      <c r="B32" s="169">
        <v>0.02</v>
      </c>
      <c r="C32" s="169">
        <v>0.02</v>
      </c>
      <c r="D32" s="169">
        <v>0.01</v>
      </c>
      <c r="E32" s="169">
        <v>0.01</v>
      </c>
      <c r="F32" s="169">
        <v>0.01</v>
      </c>
      <c r="G32" s="169">
        <v>0.01</v>
      </c>
      <c r="H32" s="169">
        <v>0</v>
      </c>
      <c r="I32" s="169">
        <v>0</v>
      </c>
      <c r="J32" s="170">
        <v>0.08</v>
      </c>
      <c r="K32" s="169">
        <v>0</v>
      </c>
      <c r="L32" s="169">
        <v>0</v>
      </c>
      <c r="M32" s="169">
        <v>0</v>
      </c>
      <c r="N32" s="169">
        <v>0.01</v>
      </c>
      <c r="O32" s="169">
        <v>0.02</v>
      </c>
      <c r="P32" s="169">
        <v>0.04</v>
      </c>
      <c r="Q32" s="169">
        <v>0.03</v>
      </c>
      <c r="R32" s="169">
        <v>0.02</v>
      </c>
      <c r="S32" s="170">
        <v>0.15</v>
      </c>
    </row>
    <row r="33" spans="1:19" s="102" customFormat="1" ht="16.5" customHeight="1" x14ac:dyDescent="0.45">
      <c r="A33" s="147" t="s">
        <v>68</v>
      </c>
      <c r="B33" s="169">
        <v>0.01</v>
      </c>
      <c r="C33" s="169">
        <v>0.02</v>
      </c>
      <c r="D33" s="169">
        <v>0.01</v>
      </c>
      <c r="E33" s="169">
        <v>0.01</v>
      </c>
      <c r="F33" s="169">
        <v>0.01</v>
      </c>
      <c r="G33" s="169">
        <v>0.01</v>
      </c>
      <c r="H33" s="169">
        <v>0</v>
      </c>
      <c r="I33" s="169">
        <v>0</v>
      </c>
      <c r="J33" s="170">
        <v>7.0000000000000007E-2</v>
      </c>
      <c r="K33" s="169">
        <v>0</v>
      </c>
      <c r="L33" s="169">
        <v>0</v>
      </c>
      <c r="M33" s="169">
        <v>0</v>
      </c>
      <c r="N33" s="169">
        <v>0.01</v>
      </c>
      <c r="O33" s="169">
        <v>0.02</v>
      </c>
      <c r="P33" s="169">
        <v>0.04</v>
      </c>
      <c r="Q33" s="169">
        <v>0.04</v>
      </c>
      <c r="R33" s="169">
        <v>0.02</v>
      </c>
      <c r="S33" s="170">
        <v>0.15</v>
      </c>
    </row>
    <row r="34" spans="1:19" s="102" customFormat="1" ht="16.5" customHeight="1" x14ac:dyDescent="0.45">
      <c r="A34" s="147" t="s">
        <v>69</v>
      </c>
      <c r="B34" s="169">
        <v>0.01</v>
      </c>
      <c r="C34" s="169">
        <v>0.01</v>
      </c>
      <c r="D34" s="169">
        <v>0</v>
      </c>
      <c r="E34" s="169">
        <v>0</v>
      </c>
      <c r="F34" s="169">
        <v>0.01</v>
      </c>
      <c r="G34" s="169">
        <v>0.01</v>
      </c>
      <c r="H34" s="169">
        <v>0</v>
      </c>
      <c r="I34" s="169">
        <v>0</v>
      </c>
      <c r="J34" s="170">
        <v>0.04</v>
      </c>
      <c r="K34" s="169">
        <v>0</v>
      </c>
      <c r="L34" s="169">
        <v>0</v>
      </c>
      <c r="M34" s="169">
        <v>0</v>
      </c>
      <c r="N34" s="169">
        <v>0</v>
      </c>
      <c r="O34" s="169">
        <v>0.01</v>
      </c>
      <c r="P34" s="169">
        <v>0.03</v>
      </c>
      <c r="Q34" s="169">
        <v>0.03</v>
      </c>
      <c r="R34" s="169">
        <v>0.02</v>
      </c>
      <c r="S34" s="170">
        <v>0.12</v>
      </c>
    </row>
    <row r="35" spans="1:19" s="102" customFormat="1" ht="16.5" customHeight="1" x14ac:dyDescent="0.45">
      <c r="A35" s="147" t="s">
        <v>70</v>
      </c>
      <c r="B35" s="169">
        <v>0</v>
      </c>
      <c r="C35" s="169">
        <v>0</v>
      </c>
      <c r="D35" s="169">
        <v>0</v>
      </c>
      <c r="E35" s="169">
        <v>0</v>
      </c>
      <c r="F35" s="169">
        <v>0</v>
      </c>
      <c r="G35" s="169">
        <v>0</v>
      </c>
      <c r="H35" s="169">
        <v>0</v>
      </c>
      <c r="I35" s="169">
        <v>0</v>
      </c>
      <c r="J35" s="170">
        <v>0.02</v>
      </c>
      <c r="K35" s="169">
        <v>0</v>
      </c>
      <c r="L35" s="169">
        <v>0</v>
      </c>
      <c r="M35" s="169">
        <v>0</v>
      </c>
      <c r="N35" s="169">
        <v>0</v>
      </c>
      <c r="O35" s="169">
        <v>0.01</v>
      </c>
      <c r="P35" s="169">
        <v>0.02</v>
      </c>
      <c r="Q35" s="169">
        <v>0.02</v>
      </c>
      <c r="R35" s="169">
        <v>0.01</v>
      </c>
      <c r="S35" s="170">
        <v>7.0000000000000007E-2</v>
      </c>
    </row>
    <row r="36" spans="1:19" s="102" customFormat="1" ht="16.5" customHeight="1" x14ac:dyDescent="0.45">
      <c r="A36" s="147" t="s">
        <v>71</v>
      </c>
      <c r="B36" s="169">
        <v>0</v>
      </c>
      <c r="C36" s="169">
        <v>0</v>
      </c>
      <c r="D36" s="169">
        <v>0</v>
      </c>
      <c r="E36" s="169">
        <v>0</v>
      </c>
      <c r="F36" s="169">
        <v>0</v>
      </c>
      <c r="G36" s="169">
        <v>0</v>
      </c>
      <c r="H36" s="169">
        <v>0</v>
      </c>
      <c r="I36" s="169">
        <v>0</v>
      </c>
      <c r="J36" s="170">
        <v>0.02</v>
      </c>
      <c r="K36" s="169">
        <v>0</v>
      </c>
      <c r="L36" s="169">
        <v>0</v>
      </c>
      <c r="M36" s="169">
        <v>0</v>
      </c>
      <c r="N36" s="169">
        <v>0</v>
      </c>
      <c r="O36" s="169">
        <v>0.01</v>
      </c>
      <c r="P36" s="169">
        <v>0.01</v>
      </c>
      <c r="Q36" s="169">
        <v>0.01</v>
      </c>
      <c r="R36" s="169">
        <v>0.01</v>
      </c>
      <c r="S36" s="170">
        <v>0.04</v>
      </c>
    </row>
    <row r="37" spans="1:19" s="102" customFormat="1" ht="16.5" customHeight="1" x14ac:dyDescent="0.45">
      <c r="A37" s="147" t="s">
        <v>72</v>
      </c>
      <c r="B37" s="169">
        <v>0</v>
      </c>
      <c r="C37" s="169">
        <v>0</v>
      </c>
      <c r="D37" s="169">
        <v>0</v>
      </c>
      <c r="E37" s="169">
        <v>0</v>
      </c>
      <c r="F37" s="169">
        <v>0</v>
      </c>
      <c r="G37" s="169">
        <v>0</v>
      </c>
      <c r="H37" s="169">
        <v>0</v>
      </c>
      <c r="I37" s="169">
        <v>0</v>
      </c>
      <c r="J37" s="170">
        <v>0</v>
      </c>
      <c r="K37" s="169">
        <v>0</v>
      </c>
      <c r="L37" s="169">
        <v>0</v>
      </c>
      <c r="M37" s="169">
        <v>0</v>
      </c>
      <c r="N37" s="169">
        <v>0</v>
      </c>
      <c r="O37" s="169">
        <v>0</v>
      </c>
      <c r="P37" s="169">
        <v>0</v>
      </c>
      <c r="Q37" s="169">
        <v>0</v>
      </c>
      <c r="R37" s="169">
        <v>0</v>
      </c>
      <c r="S37" s="170">
        <v>0.01</v>
      </c>
    </row>
    <row r="38" spans="1:19" s="102" customFormat="1" ht="16.5" customHeight="1" x14ac:dyDescent="0.45">
      <c r="A38" s="50" t="s">
        <v>400</v>
      </c>
      <c r="B38" s="169">
        <v>0</v>
      </c>
      <c r="C38" s="169">
        <v>0</v>
      </c>
      <c r="D38" s="169">
        <v>0</v>
      </c>
      <c r="E38" s="169">
        <v>0</v>
      </c>
      <c r="F38" s="169">
        <v>0</v>
      </c>
      <c r="G38" s="169">
        <v>0</v>
      </c>
      <c r="H38" s="169">
        <v>0</v>
      </c>
      <c r="I38" s="169">
        <v>0</v>
      </c>
      <c r="J38" s="170">
        <v>0</v>
      </c>
      <c r="K38" s="169">
        <v>0</v>
      </c>
      <c r="L38" s="169">
        <v>0</v>
      </c>
      <c r="M38" s="169">
        <v>0</v>
      </c>
      <c r="N38" s="169">
        <v>0</v>
      </c>
      <c r="O38" s="169">
        <v>0</v>
      </c>
      <c r="P38" s="169">
        <v>0</v>
      </c>
      <c r="Q38" s="169">
        <v>0</v>
      </c>
      <c r="R38" s="169">
        <v>0</v>
      </c>
      <c r="S38" s="170">
        <v>0</v>
      </c>
    </row>
    <row r="39" spans="1:19" s="102" customFormat="1" ht="16.5" customHeight="1" x14ac:dyDescent="0.45">
      <c r="A39" s="363" t="s">
        <v>582</v>
      </c>
      <c r="B39" s="170">
        <v>0.25</v>
      </c>
      <c r="C39" s="170">
        <v>0.34</v>
      </c>
      <c r="D39" s="170">
        <v>0.1</v>
      </c>
      <c r="E39" s="170">
        <v>0.11</v>
      </c>
      <c r="F39" s="170">
        <v>0.09</v>
      </c>
      <c r="G39" s="170">
        <v>0.06</v>
      </c>
      <c r="H39" s="170">
        <v>0.02</v>
      </c>
      <c r="I39" s="170">
        <v>0.01</v>
      </c>
      <c r="J39" s="170">
        <v>1</v>
      </c>
      <c r="K39" s="170">
        <v>0</v>
      </c>
      <c r="L39" s="170">
        <v>0.04</v>
      </c>
      <c r="M39" s="170">
        <v>0.05</v>
      </c>
      <c r="N39" s="170">
        <v>0.11</v>
      </c>
      <c r="O39" s="170">
        <v>0.18</v>
      </c>
      <c r="P39" s="170">
        <v>0.25</v>
      </c>
      <c r="Q39" s="170">
        <v>0.17</v>
      </c>
      <c r="R39" s="170">
        <v>0.09</v>
      </c>
      <c r="S39" s="170">
        <v>1</v>
      </c>
    </row>
    <row r="40" spans="1:19" s="102" customFormat="1" ht="6.75" customHeight="1" x14ac:dyDescent="0.45">
      <c r="A40" s="95"/>
      <c r="B40" s="95"/>
      <c r="C40" s="95"/>
      <c r="D40" s="95"/>
      <c r="E40" s="95"/>
      <c r="F40" s="95"/>
      <c r="G40" s="95"/>
      <c r="H40" s="95"/>
      <c r="I40" s="95"/>
      <c r="J40" s="398"/>
      <c r="K40" s="95"/>
      <c r="L40" s="95"/>
      <c r="M40" s="95"/>
      <c r="N40" s="95"/>
      <c r="O40" s="95"/>
      <c r="P40" s="95"/>
      <c r="Q40" s="95"/>
      <c r="R40" s="95"/>
      <c r="S40" s="398"/>
    </row>
    <row r="41" spans="1:19" s="42" customFormat="1" ht="12.75" customHeight="1" x14ac:dyDescent="0.45">
      <c r="A41" s="132"/>
      <c r="B41" s="140"/>
      <c r="C41" s="141"/>
    </row>
    <row r="42" spans="1:19" s="42" customFormat="1" ht="16.5" customHeight="1" x14ac:dyDescent="0.35">
      <c r="A42" s="517" t="s">
        <v>668</v>
      </c>
      <c r="B42" s="140"/>
      <c r="C42" s="141"/>
    </row>
  </sheetData>
  <mergeCells count="9">
    <mergeCell ref="B25:J25"/>
    <mergeCell ref="K25:S25"/>
    <mergeCell ref="A2:S2"/>
    <mergeCell ref="A3:S3"/>
    <mergeCell ref="A4:S4"/>
    <mergeCell ref="B5:S5"/>
    <mergeCell ref="B8:J8"/>
    <mergeCell ref="K8:S8"/>
    <mergeCell ref="B6:S6"/>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autoPageBreaks="0" fitToPage="1"/>
  </sheetPr>
  <dimension ref="A1:Q183"/>
  <sheetViews>
    <sheetView showGridLines="0" workbookViewId="0"/>
  </sheetViews>
  <sheetFormatPr defaultColWidth="18.73046875" defaultRowHeight="12.95" customHeight="1" x14ac:dyDescent="0.35"/>
  <cols>
    <col min="1" max="1" width="23.3984375" style="40" customWidth="1"/>
    <col min="2" max="2" width="28" style="40" customWidth="1"/>
    <col min="3" max="4" width="15.73046875" style="40" customWidth="1"/>
    <col min="5" max="7" width="15.73046875" style="11" customWidth="1"/>
    <col min="8" max="17" width="15.73046875" style="40" customWidth="1"/>
    <col min="18" max="16384" width="18.73046875" style="40"/>
  </cols>
  <sheetData>
    <row r="1" spans="1:17" ht="15.75" customHeight="1" x14ac:dyDescent="0.35">
      <c r="A1" s="35"/>
      <c r="B1" s="35"/>
      <c r="C1" s="28"/>
      <c r="D1" s="28"/>
      <c r="E1" s="28"/>
      <c r="F1" s="28"/>
      <c r="G1" s="28"/>
      <c r="H1" s="28"/>
      <c r="I1" s="28"/>
      <c r="J1" s="28"/>
      <c r="K1" s="28"/>
      <c r="L1" s="28"/>
      <c r="M1" s="28"/>
      <c r="N1" s="28"/>
      <c r="O1" s="28"/>
      <c r="P1" s="28"/>
      <c r="Q1" s="11"/>
    </row>
    <row r="2" spans="1:17" ht="19.5" customHeight="1" x14ac:dyDescent="0.35">
      <c r="A2" s="715" t="s">
        <v>661</v>
      </c>
      <c r="B2" s="715"/>
      <c r="C2" s="715"/>
      <c r="D2" s="715"/>
      <c r="E2" s="715"/>
      <c r="F2" s="715"/>
      <c r="G2" s="715"/>
      <c r="H2" s="715"/>
      <c r="I2" s="715"/>
      <c r="J2" s="715"/>
      <c r="K2" s="715"/>
      <c r="L2" s="715"/>
      <c r="M2" s="715"/>
      <c r="N2" s="715"/>
      <c r="O2" s="715"/>
      <c r="P2" s="715"/>
      <c r="Q2" s="715"/>
    </row>
    <row r="3" spans="1:17" ht="12.95" customHeight="1" x14ac:dyDescent="0.35">
      <c r="Q3" s="422"/>
    </row>
    <row r="4" spans="1:17" s="13" customFormat="1" ht="33" customHeight="1" x14ac:dyDescent="0.35">
      <c r="A4" s="733" t="s">
        <v>543</v>
      </c>
      <c r="B4" s="733"/>
      <c r="C4" s="733"/>
      <c r="D4" s="733"/>
      <c r="E4" s="733"/>
      <c r="F4" s="733"/>
      <c r="G4" s="733"/>
      <c r="H4" s="733"/>
      <c r="I4" s="733"/>
      <c r="J4" s="733"/>
      <c r="K4" s="733"/>
      <c r="L4" s="733"/>
      <c r="M4" s="733"/>
      <c r="N4" s="733"/>
      <c r="O4" s="733"/>
      <c r="P4" s="733"/>
      <c r="Q4" s="733"/>
    </row>
    <row r="5" spans="1:17" ht="30" customHeight="1" x14ac:dyDescent="0.35">
      <c r="A5" s="526" t="s">
        <v>662</v>
      </c>
      <c r="B5" s="558" t="s">
        <v>685</v>
      </c>
      <c r="C5" s="330" t="s">
        <v>533</v>
      </c>
      <c r="D5" s="330" t="s">
        <v>534</v>
      </c>
      <c r="E5" s="330" t="s">
        <v>535</v>
      </c>
      <c r="F5" s="330" t="s">
        <v>536</v>
      </c>
      <c r="G5" s="330" t="s">
        <v>537</v>
      </c>
      <c r="H5" s="330" t="s">
        <v>538</v>
      </c>
      <c r="I5" s="330" t="s">
        <v>539</v>
      </c>
      <c r="J5" s="330" t="s">
        <v>540</v>
      </c>
      <c r="K5" s="330" t="s">
        <v>541</v>
      </c>
      <c r="L5" s="330" t="s">
        <v>542</v>
      </c>
      <c r="M5" s="330" t="s">
        <v>358</v>
      </c>
      <c r="N5" s="330" t="s">
        <v>359</v>
      </c>
      <c r="O5" s="330" t="s">
        <v>577</v>
      </c>
      <c r="P5" s="330" t="s">
        <v>688</v>
      </c>
      <c r="Q5" s="330" t="s">
        <v>689</v>
      </c>
    </row>
    <row r="6" spans="1:17" ht="16.5" customHeight="1" x14ac:dyDescent="0.45">
      <c r="A6" s="799" t="s">
        <v>530</v>
      </c>
      <c r="B6" s="267" t="s">
        <v>59</v>
      </c>
      <c r="C6" s="570">
        <v>4268</v>
      </c>
      <c r="D6" s="570">
        <v>4726</v>
      </c>
      <c r="E6" s="570">
        <v>5386</v>
      </c>
      <c r="F6" s="570">
        <v>5569</v>
      </c>
      <c r="G6" s="570">
        <v>6021</v>
      </c>
      <c r="H6" s="570">
        <v>5953</v>
      </c>
      <c r="I6" s="570">
        <v>5857</v>
      </c>
      <c r="J6" s="570">
        <v>5636</v>
      </c>
      <c r="K6" s="570">
        <v>5605</v>
      </c>
      <c r="L6" s="570">
        <v>5172</v>
      </c>
      <c r="M6" s="570">
        <v>4966</v>
      </c>
      <c r="N6" s="570">
        <v>4662</v>
      </c>
      <c r="O6" s="570">
        <v>4454</v>
      </c>
      <c r="P6" s="570">
        <v>4353</v>
      </c>
      <c r="Q6" s="570">
        <v>4219</v>
      </c>
    </row>
    <row r="7" spans="1:17" ht="16.5" customHeight="1" x14ac:dyDescent="0.45">
      <c r="A7" s="800"/>
      <c r="B7" s="273" t="s">
        <v>60</v>
      </c>
      <c r="C7" s="570">
        <v>4887</v>
      </c>
      <c r="D7" s="570">
        <v>5525</v>
      </c>
      <c r="E7" s="570">
        <v>6414</v>
      </c>
      <c r="F7" s="570">
        <v>6592</v>
      </c>
      <c r="G7" s="570">
        <v>7155</v>
      </c>
      <c r="H7" s="570">
        <v>7004</v>
      </c>
      <c r="I7" s="570">
        <v>7061</v>
      </c>
      <c r="J7" s="570">
        <v>6585</v>
      </c>
      <c r="K7" s="570">
        <v>6550</v>
      </c>
      <c r="L7" s="570">
        <v>6071</v>
      </c>
      <c r="M7" s="570">
        <v>5791</v>
      </c>
      <c r="N7" s="570">
        <v>5365</v>
      </c>
      <c r="O7" s="570">
        <v>5112</v>
      </c>
      <c r="P7" s="570">
        <v>4960</v>
      </c>
      <c r="Q7" s="570">
        <v>4801</v>
      </c>
    </row>
    <row r="8" spans="1:17" ht="16.5" customHeight="1" x14ac:dyDescent="0.45">
      <c r="A8" s="800"/>
      <c r="B8" s="273" t="s">
        <v>3</v>
      </c>
      <c r="C8" s="570">
        <v>0</v>
      </c>
      <c r="D8" s="570">
        <v>0</v>
      </c>
      <c r="E8" s="570">
        <v>0</v>
      </c>
      <c r="F8" s="570">
        <v>0</v>
      </c>
      <c r="G8" s="570">
        <v>0</v>
      </c>
      <c r="H8" s="570">
        <v>0</v>
      </c>
      <c r="I8" s="570">
        <v>0</v>
      </c>
      <c r="J8" s="570">
        <v>0</v>
      </c>
      <c r="K8" s="570">
        <v>0</v>
      </c>
      <c r="L8" s="570">
        <v>0</v>
      </c>
      <c r="M8" s="570">
        <v>0</v>
      </c>
      <c r="N8" s="571">
        <v>247</v>
      </c>
      <c r="O8" s="571">
        <v>95</v>
      </c>
      <c r="P8" s="571">
        <v>71</v>
      </c>
      <c r="Q8" s="571">
        <v>48</v>
      </c>
    </row>
    <row r="9" spans="1:17" ht="16.5" customHeight="1" x14ac:dyDescent="0.45">
      <c r="A9" s="801"/>
      <c r="B9" s="161" t="s">
        <v>18</v>
      </c>
      <c r="C9" s="572">
        <v>9155</v>
      </c>
      <c r="D9" s="572">
        <v>10251</v>
      </c>
      <c r="E9" s="572">
        <v>11800</v>
      </c>
      <c r="F9" s="572">
        <v>12161</v>
      </c>
      <c r="G9" s="572">
        <v>13177</v>
      </c>
      <c r="H9" s="572">
        <v>12957</v>
      </c>
      <c r="I9" s="572">
        <v>12918</v>
      </c>
      <c r="J9" s="572">
        <v>12221</v>
      </c>
      <c r="K9" s="572">
        <v>12155</v>
      </c>
      <c r="L9" s="572">
        <v>11243</v>
      </c>
      <c r="M9" s="572">
        <v>10757</v>
      </c>
      <c r="N9" s="572">
        <v>10273</v>
      </c>
      <c r="O9" s="572">
        <v>9661</v>
      </c>
      <c r="P9" s="572">
        <v>9385</v>
      </c>
      <c r="Q9" s="572">
        <v>9069</v>
      </c>
    </row>
    <row r="10" spans="1:17" ht="16.5" customHeight="1" x14ac:dyDescent="0.45">
      <c r="A10" s="799" t="s">
        <v>531</v>
      </c>
      <c r="B10" s="267" t="s">
        <v>59</v>
      </c>
      <c r="C10" s="573">
        <v>3125</v>
      </c>
      <c r="D10" s="573">
        <v>3467</v>
      </c>
      <c r="E10" s="573">
        <v>4043</v>
      </c>
      <c r="F10" s="573">
        <v>4341</v>
      </c>
      <c r="G10" s="573">
        <v>4732</v>
      </c>
      <c r="H10" s="573">
        <v>4952</v>
      </c>
      <c r="I10" s="573">
        <v>4873</v>
      </c>
      <c r="J10" s="573">
        <v>4719</v>
      </c>
      <c r="K10" s="573">
        <v>4698</v>
      </c>
      <c r="L10" s="573">
        <v>4547</v>
      </c>
      <c r="M10" s="573">
        <v>4574</v>
      </c>
      <c r="N10" s="573">
        <v>4504</v>
      </c>
      <c r="O10" s="573">
        <v>4383</v>
      </c>
      <c r="P10" s="573">
        <v>4292</v>
      </c>
      <c r="Q10" s="573">
        <v>4143</v>
      </c>
    </row>
    <row r="11" spans="1:17" ht="16.5" customHeight="1" x14ac:dyDescent="0.45">
      <c r="A11" s="800"/>
      <c r="B11" s="273" t="s">
        <v>60</v>
      </c>
      <c r="C11" s="570">
        <v>3608</v>
      </c>
      <c r="D11" s="570">
        <v>4224</v>
      </c>
      <c r="E11" s="570">
        <v>5161</v>
      </c>
      <c r="F11" s="570">
        <v>5401</v>
      </c>
      <c r="G11" s="570">
        <v>5957</v>
      </c>
      <c r="H11" s="570">
        <v>6169</v>
      </c>
      <c r="I11" s="570">
        <v>6236</v>
      </c>
      <c r="J11" s="570">
        <v>5840</v>
      </c>
      <c r="K11" s="570">
        <v>5855</v>
      </c>
      <c r="L11" s="570">
        <v>5631</v>
      </c>
      <c r="M11" s="570">
        <v>5582</v>
      </c>
      <c r="N11" s="570">
        <v>5406</v>
      </c>
      <c r="O11" s="570">
        <v>5183</v>
      </c>
      <c r="P11" s="570">
        <v>5008</v>
      </c>
      <c r="Q11" s="570">
        <v>4776</v>
      </c>
    </row>
    <row r="12" spans="1:17" ht="16.5" customHeight="1" x14ac:dyDescent="0.45">
      <c r="A12" s="800"/>
      <c r="B12" s="273" t="s">
        <v>3</v>
      </c>
      <c r="C12" s="570">
        <v>0</v>
      </c>
      <c r="D12" s="570">
        <v>0</v>
      </c>
      <c r="E12" s="570">
        <v>0</v>
      </c>
      <c r="F12" s="570">
        <v>0</v>
      </c>
      <c r="G12" s="570">
        <v>0</v>
      </c>
      <c r="H12" s="570">
        <v>0</v>
      </c>
      <c r="I12" s="570">
        <v>0</v>
      </c>
      <c r="J12" s="570">
        <v>0</v>
      </c>
      <c r="K12" s="570">
        <v>0</v>
      </c>
      <c r="L12" s="570">
        <v>0</v>
      </c>
      <c r="M12" s="570">
        <v>0</v>
      </c>
      <c r="N12" s="571">
        <v>88</v>
      </c>
      <c r="O12" s="571">
        <v>30</v>
      </c>
      <c r="P12" s="571">
        <v>24</v>
      </c>
      <c r="Q12" s="571">
        <v>16</v>
      </c>
    </row>
    <row r="13" spans="1:17" ht="16.5" customHeight="1" x14ac:dyDescent="0.45">
      <c r="A13" s="801"/>
      <c r="B13" s="161" t="s">
        <v>18</v>
      </c>
      <c r="C13" s="572">
        <v>6732</v>
      </c>
      <c r="D13" s="572">
        <v>7691</v>
      </c>
      <c r="E13" s="572">
        <v>9205</v>
      </c>
      <c r="F13" s="572">
        <v>9742</v>
      </c>
      <c r="G13" s="572">
        <v>10689</v>
      </c>
      <c r="H13" s="572">
        <v>11121</v>
      </c>
      <c r="I13" s="572">
        <v>11108</v>
      </c>
      <c r="J13" s="572">
        <v>10559</v>
      </c>
      <c r="K13" s="572">
        <v>10553</v>
      </c>
      <c r="L13" s="572">
        <v>10178</v>
      </c>
      <c r="M13" s="572">
        <v>10155</v>
      </c>
      <c r="N13" s="572">
        <v>9997</v>
      </c>
      <c r="O13" s="572">
        <v>9595</v>
      </c>
      <c r="P13" s="572">
        <v>9324</v>
      </c>
      <c r="Q13" s="572">
        <v>8935</v>
      </c>
    </row>
    <row r="14" spans="1:17" ht="16.5" customHeight="1" x14ac:dyDescent="0.45">
      <c r="A14" s="799" t="s">
        <v>532</v>
      </c>
      <c r="B14" s="267" t="s">
        <v>59</v>
      </c>
      <c r="C14" s="573">
        <v>1312</v>
      </c>
      <c r="D14" s="573">
        <v>1508</v>
      </c>
      <c r="E14" s="573">
        <v>1708</v>
      </c>
      <c r="F14" s="573">
        <v>1832</v>
      </c>
      <c r="G14" s="573">
        <v>2006</v>
      </c>
      <c r="H14" s="573">
        <v>2113</v>
      </c>
      <c r="I14" s="573">
        <v>2078</v>
      </c>
      <c r="J14" s="573">
        <v>2088</v>
      </c>
      <c r="K14" s="573">
        <v>2120</v>
      </c>
      <c r="L14" s="573">
        <v>2117</v>
      </c>
      <c r="M14" s="573">
        <v>2182</v>
      </c>
      <c r="N14" s="573">
        <v>2231</v>
      </c>
      <c r="O14" s="573">
        <v>2226</v>
      </c>
      <c r="P14" s="573">
        <v>2214</v>
      </c>
      <c r="Q14" s="573">
        <v>2181</v>
      </c>
    </row>
    <row r="15" spans="1:17" ht="16.5" customHeight="1" x14ac:dyDescent="0.45">
      <c r="A15" s="800"/>
      <c r="B15" s="273" t="s">
        <v>60</v>
      </c>
      <c r="C15" s="570">
        <v>1603</v>
      </c>
      <c r="D15" s="570">
        <v>1924</v>
      </c>
      <c r="E15" s="570">
        <v>2194</v>
      </c>
      <c r="F15" s="570">
        <v>2275</v>
      </c>
      <c r="G15" s="570">
        <v>2533</v>
      </c>
      <c r="H15" s="570">
        <v>2640</v>
      </c>
      <c r="I15" s="570">
        <v>2660</v>
      </c>
      <c r="J15" s="570">
        <v>2581</v>
      </c>
      <c r="K15" s="570">
        <v>2658</v>
      </c>
      <c r="L15" s="570">
        <v>2643</v>
      </c>
      <c r="M15" s="570">
        <v>2669</v>
      </c>
      <c r="N15" s="570">
        <v>2697</v>
      </c>
      <c r="O15" s="570">
        <v>2660</v>
      </c>
      <c r="P15" s="570">
        <v>2611</v>
      </c>
      <c r="Q15" s="570">
        <v>2549</v>
      </c>
    </row>
    <row r="16" spans="1:17" ht="16.5" customHeight="1" x14ac:dyDescent="0.45">
      <c r="A16" s="800"/>
      <c r="B16" s="273" t="s">
        <v>3</v>
      </c>
      <c r="C16" s="570">
        <v>0</v>
      </c>
      <c r="D16" s="570">
        <v>0</v>
      </c>
      <c r="E16" s="570">
        <v>0</v>
      </c>
      <c r="F16" s="570">
        <v>0</v>
      </c>
      <c r="G16" s="570">
        <v>0</v>
      </c>
      <c r="H16" s="570">
        <v>0</v>
      </c>
      <c r="I16" s="570">
        <v>0</v>
      </c>
      <c r="J16" s="570">
        <v>0</v>
      </c>
      <c r="K16" s="570">
        <v>0</v>
      </c>
      <c r="L16" s="570">
        <v>0</v>
      </c>
      <c r="M16" s="570">
        <v>0</v>
      </c>
      <c r="N16" s="571">
        <v>30</v>
      </c>
      <c r="O16" s="571">
        <v>9</v>
      </c>
      <c r="P16" s="571">
        <v>7</v>
      </c>
      <c r="Q16" s="571">
        <v>4</v>
      </c>
    </row>
    <row r="17" spans="1:17" ht="16.5" customHeight="1" x14ac:dyDescent="0.45">
      <c r="A17" s="801"/>
      <c r="B17" s="161" t="s">
        <v>18</v>
      </c>
      <c r="C17" s="572">
        <v>2915</v>
      </c>
      <c r="D17" s="572">
        <v>3432</v>
      </c>
      <c r="E17" s="572">
        <v>3902</v>
      </c>
      <c r="F17" s="572">
        <v>4107</v>
      </c>
      <c r="G17" s="572">
        <v>4539</v>
      </c>
      <c r="H17" s="572">
        <v>4753</v>
      </c>
      <c r="I17" s="572">
        <v>4739</v>
      </c>
      <c r="J17" s="572">
        <v>4669</v>
      </c>
      <c r="K17" s="572">
        <v>4778</v>
      </c>
      <c r="L17" s="572">
        <v>4760</v>
      </c>
      <c r="M17" s="572">
        <v>4851</v>
      </c>
      <c r="N17" s="572">
        <v>4958</v>
      </c>
      <c r="O17" s="572">
        <v>4895</v>
      </c>
      <c r="P17" s="572">
        <v>4832</v>
      </c>
      <c r="Q17" s="572">
        <v>4734</v>
      </c>
    </row>
    <row r="18" spans="1:17" ht="16.5" customHeight="1" x14ac:dyDescent="0.45">
      <c r="A18" s="793" t="s">
        <v>68</v>
      </c>
      <c r="B18" s="267" t="s">
        <v>59</v>
      </c>
      <c r="C18" s="573">
        <v>275</v>
      </c>
      <c r="D18" s="573">
        <v>346</v>
      </c>
      <c r="E18" s="573">
        <v>409</v>
      </c>
      <c r="F18" s="573">
        <v>494</v>
      </c>
      <c r="G18" s="573">
        <v>599</v>
      </c>
      <c r="H18" s="573">
        <v>657</v>
      </c>
      <c r="I18" s="573">
        <v>706</v>
      </c>
      <c r="J18" s="573">
        <v>711</v>
      </c>
      <c r="K18" s="573">
        <v>738</v>
      </c>
      <c r="L18" s="573">
        <v>754</v>
      </c>
      <c r="M18" s="573">
        <v>784</v>
      </c>
      <c r="N18" s="573">
        <v>745</v>
      </c>
      <c r="O18" s="573">
        <v>768</v>
      </c>
      <c r="P18" s="573">
        <v>786</v>
      </c>
      <c r="Q18" s="573">
        <v>800</v>
      </c>
    </row>
    <row r="19" spans="1:17" ht="16.5" customHeight="1" x14ac:dyDescent="0.45">
      <c r="A19" s="794"/>
      <c r="B19" s="273" t="s">
        <v>60</v>
      </c>
      <c r="C19" s="570">
        <v>442</v>
      </c>
      <c r="D19" s="570">
        <v>540</v>
      </c>
      <c r="E19" s="570">
        <v>631</v>
      </c>
      <c r="F19" s="570">
        <v>713</v>
      </c>
      <c r="G19" s="570">
        <v>862</v>
      </c>
      <c r="H19" s="570">
        <v>910</v>
      </c>
      <c r="I19" s="570">
        <v>999</v>
      </c>
      <c r="J19" s="570">
        <v>970</v>
      </c>
      <c r="K19" s="570">
        <v>1020</v>
      </c>
      <c r="L19" s="570">
        <v>1005</v>
      </c>
      <c r="M19" s="570">
        <v>1015</v>
      </c>
      <c r="N19" s="570">
        <v>937</v>
      </c>
      <c r="O19" s="570">
        <v>953</v>
      </c>
      <c r="P19" s="570">
        <v>955</v>
      </c>
      <c r="Q19" s="570">
        <v>958</v>
      </c>
    </row>
    <row r="20" spans="1:17" ht="16.5" customHeight="1" x14ac:dyDescent="0.45">
      <c r="A20" s="794"/>
      <c r="B20" s="273" t="s">
        <v>3</v>
      </c>
      <c r="C20" s="570">
        <v>0</v>
      </c>
      <c r="D20" s="570">
        <v>0</v>
      </c>
      <c r="E20" s="570">
        <v>0</v>
      </c>
      <c r="F20" s="570">
        <v>0</v>
      </c>
      <c r="G20" s="570">
        <v>0</v>
      </c>
      <c r="H20" s="570">
        <v>0</v>
      </c>
      <c r="I20" s="570">
        <v>0</v>
      </c>
      <c r="J20" s="570">
        <v>0</v>
      </c>
      <c r="K20" s="570">
        <v>0</v>
      </c>
      <c r="L20" s="570">
        <v>0</v>
      </c>
      <c r="M20" s="570">
        <v>0</v>
      </c>
      <c r="N20" s="571">
        <v>8</v>
      </c>
      <c r="O20" s="571">
        <v>2</v>
      </c>
      <c r="P20" s="571">
        <v>2</v>
      </c>
      <c r="Q20" s="571">
        <v>1</v>
      </c>
    </row>
    <row r="21" spans="1:17" ht="16.5" customHeight="1" x14ac:dyDescent="0.45">
      <c r="A21" s="795"/>
      <c r="B21" s="161" t="s">
        <v>18</v>
      </c>
      <c r="C21" s="572">
        <v>717</v>
      </c>
      <c r="D21" s="572">
        <v>885</v>
      </c>
      <c r="E21" s="572">
        <v>1040</v>
      </c>
      <c r="F21" s="572">
        <v>1207</v>
      </c>
      <c r="G21" s="572">
        <v>1461</v>
      </c>
      <c r="H21" s="572">
        <v>1567</v>
      </c>
      <c r="I21" s="572">
        <v>1705</v>
      </c>
      <c r="J21" s="572">
        <v>1681</v>
      </c>
      <c r="K21" s="572">
        <v>1758</v>
      </c>
      <c r="L21" s="572">
        <v>1759</v>
      </c>
      <c r="M21" s="572">
        <v>1799</v>
      </c>
      <c r="N21" s="572">
        <v>1690</v>
      </c>
      <c r="O21" s="572">
        <v>1723</v>
      </c>
      <c r="P21" s="572">
        <v>1743</v>
      </c>
      <c r="Q21" s="572">
        <v>1759</v>
      </c>
    </row>
    <row r="22" spans="1:17" ht="16.5" customHeight="1" x14ac:dyDescent="0.45">
      <c r="A22" s="793" t="s">
        <v>660</v>
      </c>
      <c r="B22" s="267" t="s">
        <v>59</v>
      </c>
      <c r="C22" s="573">
        <v>148</v>
      </c>
      <c r="D22" s="573">
        <v>181</v>
      </c>
      <c r="E22" s="573">
        <v>210</v>
      </c>
      <c r="F22" s="573">
        <v>254</v>
      </c>
      <c r="G22" s="573">
        <v>308</v>
      </c>
      <c r="H22" s="573">
        <v>357</v>
      </c>
      <c r="I22" s="573">
        <v>388</v>
      </c>
      <c r="J22" s="573">
        <v>440</v>
      </c>
      <c r="K22" s="573">
        <v>485</v>
      </c>
      <c r="L22" s="573">
        <v>544</v>
      </c>
      <c r="M22" s="573">
        <v>616</v>
      </c>
      <c r="N22" s="573">
        <v>822</v>
      </c>
      <c r="O22" s="573">
        <v>882</v>
      </c>
      <c r="P22" s="573">
        <v>941</v>
      </c>
      <c r="Q22" s="573">
        <v>1020</v>
      </c>
    </row>
    <row r="23" spans="1:17" ht="16.5" customHeight="1" x14ac:dyDescent="0.45">
      <c r="A23" s="794"/>
      <c r="B23" s="273" t="s">
        <v>60</v>
      </c>
      <c r="C23" s="570">
        <v>252</v>
      </c>
      <c r="D23" s="570">
        <v>304</v>
      </c>
      <c r="E23" s="570">
        <v>348</v>
      </c>
      <c r="F23" s="570">
        <v>404</v>
      </c>
      <c r="G23" s="570">
        <v>501</v>
      </c>
      <c r="H23" s="570">
        <v>551</v>
      </c>
      <c r="I23" s="570">
        <v>598</v>
      </c>
      <c r="J23" s="570">
        <v>635</v>
      </c>
      <c r="K23" s="570">
        <v>691</v>
      </c>
      <c r="L23" s="570">
        <v>729</v>
      </c>
      <c r="M23" s="570">
        <v>816</v>
      </c>
      <c r="N23" s="570">
        <v>1061</v>
      </c>
      <c r="O23" s="570">
        <v>1115</v>
      </c>
      <c r="P23" s="570">
        <v>1170</v>
      </c>
      <c r="Q23" s="570">
        <v>1245</v>
      </c>
    </row>
    <row r="24" spans="1:17" ht="16.5" customHeight="1" x14ac:dyDescent="0.45">
      <c r="A24" s="794"/>
      <c r="B24" s="273" t="s">
        <v>3</v>
      </c>
      <c r="C24" s="570">
        <v>0</v>
      </c>
      <c r="D24" s="570">
        <v>0</v>
      </c>
      <c r="E24" s="570">
        <v>0</v>
      </c>
      <c r="F24" s="570">
        <v>0</v>
      </c>
      <c r="G24" s="570">
        <v>0</v>
      </c>
      <c r="H24" s="570">
        <v>0</v>
      </c>
      <c r="I24" s="570">
        <v>0</v>
      </c>
      <c r="J24" s="570">
        <v>0</v>
      </c>
      <c r="K24" s="570">
        <v>0</v>
      </c>
      <c r="L24" s="570">
        <v>0</v>
      </c>
      <c r="M24" s="570">
        <v>0</v>
      </c>
      <c r="N24" s="571">
        <v>7</v>
      </c>
      <c r="O24" s="571">
        <v>3</v>
      </c>
      <c r="P24" s="571">
        <v>1</v>
      </c>
      <c r="Q24" s="571">
        <v>1</v>
      </c>
    </row>
    <row r="25" spans="1:17" ht="16.5" customHeight="1" x14ac:dyDescent="0.45">
      <c r="A25" s="795"/>
      <c r="B25" s="161" t="s">
        <v>18</v>
      </c>
      <c r="C25" s="572">
        <v>400</v>
      </c>
      <c r="D25" s="572">
        <v>485</v>
      </c>
      <c r="E25" s="572">
        <v>558</v>
      </c>
      <c r="F25" s="572">
        <v>658</v>
      </c>
      <c r="G25" s="572">
        <v>810</v>
      </c>
      <c r="H25" s="572">
        <v>908</v>
      </c>
      <c r="I25" s="572">
        <v>986</v>
      </c>
      <c r="J25" s="572">
        <v>1076</v>
      </c>
      <c r="K25" s="572">
        <v>1176</v>
      </c>
      <c r="L25" s="572">
        <v>1273</v>
      </c>
      <c r="M25" s="572">
        <v>1432</v>
      </c>
      <c r="N25" s="572">
        <v>1891</v>
      </c>
      <c r="O25" s="572">
        <v>2000</v>
      </c>
      <c r="P25" s="572">
        <v>2112</v>
      </c>
      <c r="Q25" s="572">
        <v>2267</v>
      </c>
    </row>
    <row r="26" spans="1:17" ht="16.5" customHeight="1" x14ac:dyDescent="0.45">
      <c r="A26" s="799" t="s">
        <v>187</v>
      </c>
      <c r="B26" s="267" t="s">
        <v>59</v>
      </c>
      <c r="C26" s="573">
        <v>5</v>
      </c>
      <c r="D26" s="573">
        <v>5</v>
      </c>
      <c r="E26" s="574">
        <v>0</v>
      </c>
      <c r="F26" s="574">
        <v>0</v>
      </c>
      <c r="G26" s="574">
        <v>0</v>
      </c>
      <c r="H26" s="574">
        <v>0</v>
      </c>
      <c r="I26" s="574">
        <v>0</v>
      </c>
      <c r="J26" s="574">
        <v>0</v>
      </c>
      <c r="K26" s="574">
        <v>0</v>
      </c>
      <c r="L26" s="574">
        <v>0</v>
      </c>
      <c r="M26" s="574">
        <v>0</v>
      </c>
      <c r="N26" s="573">
        <v>14</v>
      </c>
      <c r="O26" s="573">
        <v>8</v>
      </c>
      <c r="P26" s="573">
        <v>6</v>
      </c>
      <c r="Q26" s="573">
        <v>5</v>
      </c>
    </row>
    <row r="27" spans="1:17" ht="16.5" customHeight="1" x14ac:dyDescent="0.45">
      <c r="A27" s="800"/>
      <c r="B27" s="273" t="s">
        <v>60</v>
      </c>
      <c r="C27" s="570">
        <v>3</v>
      </c>
      <c r="D27" s="570">
        <v>10</v>
      </c>
      <c r="E27" s="571">
        <v>0</v>
      </c>
      <c r="F27" s="571">
        <v>0</v>
      </c>
      <c r="G27" s="571">
        <v>0</v>
      </c>
      <c r="H27" s="571">
        <v>0</v>
      </c>
      <c r="I27" s="571">
        <v>0</v>
      </c>
      <c r="J27" s="571">
        <v>0</v>
      </c>
      <c r="K27" s="571">
        <v>0</v>
      </c>
      <c r="L27" s="571">
        <v>0</v>
      </c>
      <c r="M27" s="571">
        <v>0</v>
      </c>
      <c r="N27" s="570">
        <v>25</v>
      </c>
      <c r="O27" s="570">
        <v>17</v>
      </c>
      <c r="P27" s="570">
        <v>10</v>
      </c>
      <c r="Q27" s="570">
        <v>8</v>
      </c>
    </row>
    <row r="28" spans="1:17" ht="16.5" customHeight="1" x14ac:dyDescent="0.45">
      <c r="A28" s="800"/>
      <c r="B28" s="273" t="s">
        <v>3</v>
      </c>
      <c r="C28" s="570">
        <v>0</v>
      </c>
      <c r="D28" s="570">
        <v>0</v>
      </c>
      <c r="E28" s="570">
        <v>0</v>
      </c>
      <c r="F28" s="570">
        <v>0</v>
      </c>
      <c r="G28" s="570">
        <v>0</v>
      </c>
      <c r="H28" s="570">
        <v>0</v>
      </c>
      <c r="I28" s="570">
        <v>0</v>
      </c>
      <c r="J28" s="570">
        <v>0</v>
      </c>
      <c r="K28" s="570">
        <v>0</v>
      </c>
      <c r="L28" s="570">
        <v>0</v>
      </c>
      <c r="M28" s="570">
        <v>0</v>
      </c>
      <c r="N28" s="571">
        <v>76</v>
      </c>
      <c r="O28" s="571">
        <v>70</v>
      </c>
      <c r="P28" s="571">
        <v>71</v>
      </c>
      <c r="Q28" s="571">
        <v>69</v>
      </c>
    </row>
    <row r="29" spans="1:17" ht="16.5" customHeight="1" x14ac:dyDescent="0.45">
      <c r="A29" s="801"/>
      <c r="B29" s="161" t="s">
        <v>18</v>
      </c>
      <c r="C29" s="572">
        <v>9</v>
      </c>
      <c r="D29" s="572">
        <v>15</v>
      </c>
      <c r="E29" s="571">
        <v>0</v>
      </c>
      <c r="F29" s="571">
        <v>0</v>
      </c>
      <c r="G29" s="571"/>
      <c r="H29" s="571">
        <v>0</v>
      </c>
      <c r="I29" s="571">
        <v>0</v>
      </c>
      <c r="J29" s="571">
        <v>0</v>
      </c>
      <c r="K29" s="571"/>
      <c r="L29" s="571">
        <v>0</v>
      </c>
      <c r="M29" s="571"/>
      <c r="N29" s="572">
        <v>115</v>
      </c>
      <c r="O29" s="572">
        <v>96</v>
      </c>
      <c r="P29" s="572">
        <v>87</v>
      </c>
      <c r="Q29" s="572">
        <v>82</v>
      </c>
    </row>
    <row r="30" spans="1:17" ht="16.5" customHeight="1" x14ac:dyDescent="0.45">
      <c r="A30" s="796" t="s">
        <v>18</v>
      </c>
      <c r="B30" s="610" t="s">
        <v>59</v>
      </c>
      <c r="C30" s="575">
        <v>9134</v>
      </c>
      <c r="D30" s="575">
        <v>10233</v>
      </c>
      <c r="E30" s="575">
        <v>11756</v>
      </c>
      <c r="F30" s="575">
        <v>12491</v>
      </c>
      <c r="G30" s="575">
        <v>13667</v>
      </c>
      <c r="H30" s="575">
        <v>14033</v>
      </c>
      <c r="I30" s="575">
        <v>13903</v>
      </c>
      <c r="J30" s="575">
        <v>13594</v>
      </c>
      <c r="K30" s="575">
        <v>13646</v>
      </c>
      <c r="L30" s="575">
        <v>13134</v>
      </c>
      <c r="M30" s="575">
        <v>13122</v>
      </c>
      <c r="N30" s="575">
        <v>12977</v>
      </c>
      <c r="O30" s="575">
        <v>12722</v>
      </c>
      <c r="P30" s="575">
        <v>12592</v>
      </c>
      <c r="Q30" s="575">
        <v>12368</v>
      </c>
    </row>
    <row r="31" spans="1:17" ht="16.5" customHeight="1" x14ac:dyDescent="0.45">
      <c r="A31" s="797"/>
      <c r="B31" s="443" t="s">
        <v>60</v>
      </c>
      <c r="C31" s="572">
        <v>10794</v>
      </c>
      <c r="D31" s="572">
        <v>12526</v>
      </c>
      <c r="E31" s="572">
        <v>14749</v>
      </c>
      <c r="F31" s="572">
        <v>15385</v>
      </c>
      <c r="G31" s="572">
        <v>17008</v>
      </c>
      <c r="H31" s="572">
        <v>17274</v>
      </c>
      <c r="I31" s="572">
        <v>17554</v>
      </c>
      <c r="J31" s="572">
        <v>16612</v>
      </c>
      <c r="K31" s="572">
        <v>16773</v>
      </c>
      <c r="L31" s="572">
        <v>16079</v>
      </c>
      <c r="M31" s="572">
        <v>15872</v>
      </c>
      <c r="N31" s="572">
        <v>15491</v>
      </c>
      <c r="O31" s="572">
        <v>15039</v>
      </c>
      <c r="P31" s="572">
        <v>14714</v>
      </c>
      <c r="Q31" s="572">
        <v>14338</v>
      </c>
    </row>
    <row r="32" spans="1:17" ht="16.5" customHeight="1" x14ac:dyDescent="0.45">
      <c r="A32" s="797"/>
      <c r="B32" s="443" t="s">
        <v>3</v>
      </c>
      <c r="C32" s="572">
        <v>5057</v>
      </c>
      <c r="D32" s="572">
        <v>4472</v>
      </c>
      <c r="E32" s="572">
        <v>1909</v>
      </c>
      <c r="F32" s="572">
        <v>1831</v>
      </c>
      <c r="G32" s="572">
        <v>585</v>
      </c>
      <c r="H32" s="572">
        <v>586</v>
      </c>
      <c r="I32" s="572">
        <v>577</v>
      </c>
      <c r="J32" s="572">
        <v>566</v>
      </c>
      <c r="K32" s="572">
        <v>566</v>
      </c>
      <c r="L32" s="572">
        <v>554</v>
      </c>
      <c r="M32" s="572">
        <v>556</v>
      </c>
      <c r="N32" s="572">
        <v>456</v>
      </c>
      <c r="O32" s="572">
        <v>208</v>
      </c>
      <c r="P32" s="572">
        <v>176</v>
      </c>
      <c r="Q32" s="572">
        <v>140</v>
      </c>
    </row>
    <row r="33" spans="1:17" ht="16.5" customHeight="1" x14ac:dyDescent="0.45">
      <c r="A33" s="798"/>
      <c r="B33" s="444" t="s">
        <v>18</v>
      </c>
      <c r="C33" s="576">
        <v>24985</v>
      </c>
      <c r="D33" s="576">
        <v>27231</v>
      </c>
      <c r="E33" s="576">
        <v>28414</v>
      </c>
      <c r="F33" s="576">
        <v>29708</v>
      </c>
      <c r="G33" s="576">
        <v>31260</v>
      </c>
      <c r="H33" s="576">
        <v>31893</v>
      </c>
      <c r="I33" s="576">
        <v>32034</v>
      </c>
      <c r="J33" s="576">
        <v>30772</v>
      </c>
      <c r="K33" s="576">
        <v>30985</v>
      </c>
      <c r="L33" s="576">
        <v>29767</v>
      </c>
      <c r="M33" s="576">
        <v>29550</v>
      </c>
      <c r="N33" s="576">
        <v>28924</v>
      </c>
      <c r="O33" s="576">
        <v>27969</v>
      </c>
      <c r="P33" s="576">
        <v>27482</v>
      </c>
      <c r="Q33" s="576">
        <v>26846</v>
      </c>
    </row>
    <row r="34" spans="1:17" ht="16.5" customHeight="1" x14ac:dyDescent="0.45">
      <c r="A34" s="611"/>
      <c r="B34" s="416"/>
      <c r="C34" s="416"/>
      <c r="D34" s="416"/>
      <c r="E34" s="416"/>
      <c r="F34" s="416"/>
      <c r="G34" s="416"/>
      <c r="H34" s="416"/>
      <c r="I34" s="416"/>
      <c r="J34" s="416"/>
      <c r="K34" s="416"/>
      <c r="L34" s="416"/>
      <c r="M34" s="416"/>
      <c r="N34" s="416"/>
      <c r="O34" s="416"/>
      <c r="P34" s="416"/>
      <c r="Q34" s="416"/>
    </row>
    <row r="35" spans="1:17" s="13" customFormat="1" ht="33" customHeight="1" x14ac:dyDescent="0.35">
      <c r="A35" s="766" t="s">
        <v>544</v>
      </c>
      <c r="B35" s="766"/>
      <c r="C35" s="766"/>
      <c r="D35" s="766"/>
      <c r="E35" s="766"/>
      <c r="F35" s="766"/>
      <c r="G35" s="766"/>
      <c r="H35" s="766"/>
      <c r="I35" s="766"/>
      <c r="J35" s="766"/>
      <c r="K35" s="766"/>
      <c r="L35" s="766"/>
      <c r="M35" s="766"/>
      <c r="N35" s="766"/>
      <c r="O35" s="766"/>
      <c r="P35" s="766"/>
      <c r="Q35" s="766"/>
    </row>
    <row r="36" spans="1:17" s="464" customFormat="1" ht="30" customHeight="1" x14ac:dyDescent="0.35">
      <c r="A36" s="558" t="s">
        <v>662</v>
      </c>
      <c r="B36" s="558" t="s">
        <v>685</v>
      </c>
      <c r="C36" s="330" t="s">
        <v>533</v>
      </c>
      <c r="D36" s="330" t="s">
        <v>534</v>
      </c>
      <c r="E36" s="330" t="s">
        <v>535</v>
      </c>
      <c r="F36" s="330" t="s">
        <v>536</v>
      </c>
      <c r="G36" s="330" t="s">
        <v>537</v>
      </c>
      <c r="H36" s="330" t="s">
        <v>538</v>
      </c>
      <c r="I36" s="330" t="s">
        <v>539</v>
      </c>
      <c r="J36" s="330" t="s">
        <v>540</v>
      </c>
      <c r="K36" s="330" t="s">
        <v>541</v>
      </c>
      <c r="L36" s="330" t="s">
        <v>542</v>
      </c>
      <c r="M36" s="330" t="s">
        <v>358</v>
      </c>
      <c r="N36" s="330" t="s">
        <v>359</v>
      </c>
      <c r="O36" s="330" t="s">
        <v>577</v>
      </c>
      <c r="P36" s="330" t="s">
        <v>688</v>
      </c>
      <c r="Q36" s="330" t="s">
        <v>689</v>
      </c>
    </row>
    <row r="37" spans="1:17" ht="16.5" customHeight="1" x14ac:dyDescent="0.45">
      <c r="A37" s="793" t="s">
        <v>530</v>
      </c>
      <c r="B37" s="612" t="s">
        <v>59</v>
      </c>
      <c r="C37" s="577">
        <v>0.21</v>
      </c>
      <c r="D37" s="577">
        <v>0.21</v>
      </c>
      <c r="E37" s="577">
        <v>0.2</v>
      </c>
      <c r="F37" s="577">
        <v>0.2</v>
      </c>
      <c r="G37" s="577">
        <v>0.2</v>
      </c>
      <c r="H37" s="577">
        <v>0.19</v>
      </c>
      <c r="I37" s="577">
        <v>0.19</v>
      </c>
      <c r="J37" s="577">
        <v>0.19</v>
      </c>
      <c r="K37" s="577">
        <v>0.18</v>
      </c>
      <c r="L37" s="577">
        <v>0.18</v>
      </c>
      <c r="M37" s="577">
        <v>0.17</v>
      </c>
      <c r="N37" s="577">
        <v>0.16</v>
      </c>
      <c r="O37" s="577">
        <v>0.16</v>
      </c>
      <c r="P37" s="577">
        <v>0.16</v>
      </c>
      <c r="Q37" s="577">
        <v>0.16</v>
      </c>
    </row>
    <row r="38" spans="1:17" ht="16.5" customHeight="1" x14ac:dyDescent="0.45">
      <c r="A38" s="794"/>
      <c r="B38" s="318" t="s">
        <v>60</v>
      </c>
      <c r="C38" s="577">
        <v>0.25</v>
      </c>
      <c r="D38" s="577">
        <v>0.24</v>
      </c>
      <c r="E38" s="577">
        <v>0.24</v>
      </c>
      <c r="F38" s="577">
        <v>0.24</v>
      </c>
      <c r="G38" s="577">
        <v>0.23</v>
      </c>
      <c r="H38" s="577">
        <v>0.22</v>
      </c>
      <c r="I38" s="577">
        <v>0.22</v>
      </c>
      <c r="J38" s="577">
        <v>0.22</v>
      </c>
      <c r="K38" s="577">
        <v>0.22</v>
      </c>
      <c r="L38" s="577">
        <v>0.21</v>
      </c>
      <c r="M38" s="577">
        <v>0.2</v>
      </c>
      <c r="N38" s="577">
        <v>0.19</v>
      </c>
      <c r="O38" s="577">
        <v>0.18</v>
      </c>
      <c r="P38" s="577">
        <v>0.18</v>
      </c>
      <c r="Q38" s="577">
        <v>0.18</v>
      </c>
    </row>
    <row r="39" spans="1:17" ht="16.5" customHeight="1" x14ac:dyDescent="0.45">
      <c r="A39" s="794"/>
      <c r="B39" s="318" t="s">
        <v>3</v>
      </c>
      <c r="C39" s="577"/>
      <c r="D39" s="577"/>
      <c r="E39" s="577"/>
      <c r="F39" s="577"/>
      <c r="G39" s="577"/>
      <c r="H39" s="577"/>
      <c r="I39" s="577"/>
      <c r="J39" s="577"/>
      <c r="K39" s="577"/>
      <c r="L39" s="577"/>
      <c r="M39" s="577"/>
      <c r="N39" s="577">
        <v>0.01</v>
      </c>
      <c r="O39" s="577">
        <v>0</v>
      </c>
      <c r="P39" s="577">
        <v>0</v>
      </c>
      <c r="Q39" s="577">
        <v>0</v>
      </c>
    </row>
    <row r="40" spans="1:17" ht="16.5" customHeight="1" x14ac:dyDescent="0.45">
      <c r="A40" s="795"/>
      <c r="B40" s="206" t="s">
        <v>18</v>
      </c>
      <c r="C40" s="578">
        <v>0.46</v>
      </c>
      <c r="D40" s="578">
        <v>0.45</v>
      </c>
      <c r="E40" s="578">
        <v>0.45</v>
      </c>
      <c r="F40" s="578">
        <v>0.44</v>
      </c>
      <c r="G40" s="578">
        <v>0.43</v>
      </c>
      <c r="H40" s="578">
        <v>0.41</v>
      </c>
      <c r="I40" s="578">
        <v>0.41</v>
      </c>
      <c r="J40" s="578">
        <v>0.4</v>
      </c>
      <c r="K40" s="578">
        <v>0.4</v>
      </c>
      <c r="L40" s="578">
        <v>0.38</v>
      </c>
      <c r="M40" s="578">
        <v>0.37</v>
      </c>
      <c r="N40" s="578">
        <v>0.36</v>
      </c>
      <c r="O40" s="578">
        <v>0.35</v>
      </c>
      <c r="P40" s="578">
        <v>0.34</v>
      </c>
      <c r="Q40" s="578">
        <v>0.34</v>
      </c>
    </row>
    <row r="41" spans="1:17" ht="16.5" customHeight="1" x14ac:dyDescent="0.45">
      <c r="A41" s="793" t="s">
        <v>531</v>
      </c>
      <c r="B41" s="612" t="s">
        <v>59</v>
      </c>
      <c r="C41" s="577">
        <v>0.16</v>
      </c>
      <c r="D41" s="577">
        <v>0.15</v>
      </c>
      <c r="E41" s="577">
        <v>0.15</v>
      </c>
      <c r="F41" s="577">
        <v>0.16</v>
      </c>
      <c r="G41" s="577">
        <v>0.15</v>
      </c>
      <c r="H41" s="577">
        <v>0.16</v>
      </c>
      <c r="I41" s="577">
        <v>0.15</v>
      </c>
      <c r="J41" s="577">
        <v>0.16</v>
      </c>
      <c r="K41" s="577">
        <v>0.15</v>
      </c>
      <c r="L41" s="577">
        <v>0.16</v>
      </c>
      <c r="M41" s="577">
        <v>0.16</v>
      </c>
      <c r="N41" s="577">
        <v>0.16</v>
      </c>
      <c r="O41" s="577">
        <v>0.16</v>
      </c>
      <c r="P41" s="577">
        <v>0.16</v>
      </c>
      <c r="Q41" s="577">
        <v>0.15</v>
      </c>
    </row>
    <row r="42" spans="1:17" ht="16.5" customHeight="1" x14ac:dyDescent="0.45">
      <c r="A42" s="794"/>
      <c r="B42" s="318" t="s">
        <v>60</v>
      </c>
      <c r="C42" s="577">
        <v>0.18</v>
      </c>
      <c r="D42" s="577">
        <v>0.19</v>
      </c>
      <c r="E42" s="577">
        <v>0.19</v>
      </c>
      <c r="F42" s="577">
        <v>0.19</v>
      </c>
      <c r="G42" s="577">
        <v>0.19</v>
      </c>
      <c r="H42" s="577">
        <v>0.2</v>
      </c>
      <c r="I42" s="577">
        <v>0.2</v>
      </c>
      <c r="J42" s="577">
        <v>0.19</v>
      </c>
      <c r="K42" s="577">
        <v>0.19</v>
      </c>
      <c r="L42" s="577">
        <v>0.19</v>
      </c>
      <c r="M42" s="577">
        <v>0.19</v>
      </c>
      <c r="N42" s="577">
        <v>0.19</v>
      </c>
      <c r="O42" s="577">
        <v>0.19</v>
      </c>
      <c r="P42" s="577">
        <v>0.18</v>
      </c>
      <c r="Q42" s="577">
        <v>0.18</v>
      </c>
    </row>
    <row r="43" spans="1:17" ht="16.5" customHeight="1" x14ac:dyDescent="0.45">
      <c r="A43" s="794"/>
      <c r="B43" s="318" t="s">
        <v>3</v>
      </c>
      <c r="C43" s="577"/>
      <c r="D43" s="577"/>
      <c r="E43" s="577"/>
      <c r="F43" s="577"/>
      <c r="G43" s="577"/>
      <c r="H43" s="577"/>
      <c r="I43" s="577"/>
      <c r="J43" s="577"/>
      <c r="K43" s="577"/>
      <c r="L43" s="577"/>
      <c r="M43" s="577"/>
      <c r="N43" s="577">
        <v>0</v>
      </c>
      <c r="O43" s="577">
        <v>0</v>
      </c>
      <c r="P43" s="577">
        <v>0</v>
      </c>
      <c r="Q43" s="577">
        <v>0</v>
      </c>
    </row>
    <row r="44" spans="1:17" ht="16.5" customHeight="1" x14ac:dyDescent="0.45">
      <c r="A44" s="795"/>
      <c r="B44" s="206" t="s">
        <v>18</v>
      </c>
      <c r="C44" s="578">
        <v>0.34</v>
      </c>
      <c r="D44" s="578">
        <v>0.34</v>
      </c>
      <c r="E44" s="578">
        <v>0.35</v>
      </c>
      <c r="F44" s="578">
        <v>0.35</v>
      </c>
      <c r="G44" s="578">
        <v>0.35</v>
      </c>
      <c r="H44" s="578">
        <v>0.36</v>
      </c>
      <c r="I44" s="578">
        <v>0.35</v>
      </c>
      <c r="J44" s="578">
        <v>0.35</v>
      </c>
      <c r="K44" s="578">
        <v>0.35</v>
      </c>
      <c r="L44" s="578">
        <v>0.35</v>
      </c>
      <c r="M44" s="578">
        <v>0.35</v>
      </c>
      <c r="N44" s="578">
        <v>0.35</v>
      </c>
      <c r="O44" s="578">
        <v>0.34</v>
      </c>
      <c r="P44" s="578">
        <v>0.34</v>
      </c>
      <c r="Q44" s="578">
        <v>0.33</v>
      </c>
    </row>
    <row r="45" spans="1:17" ht="16.5" customHeight="1" x14ac:dyDescent="0.45">
      <c r="A45" s="793" t="s">
        <v>532</v>
      </c>
      <c r="B45" s="612" t="s">
        <v>59</v>
      </c>
      <c r="C45" s="577">
        <v>7.0000000000000007E-2</v>
      </c>
      <c r="D45" s="577">
        <v>7.0000000000000007E-2</v>
      </c>
      <c r="E45" s="577">
        <v>0.06</v>
      </c>
      <c r="F45" s="577">
        <v>7.0000000000000007E-2</v>
      </c>
      <c r="G45" s="577">
        <v>7.0000000000000007E-2</v>
      </c>
      <c r="H45" s="577">
        <v>7.0000000000000007E-2</v>
      </c>
      <c r="I45" s="577">
        <v>7.0000000000000007E-2</v>
      </c>
      <c r="J45" s="577">
        <v>7.0000000000000007E-2</v>
      </c>
      <c r="K45" s="577">
        <v>7.0000000000000007E-2</v>
      </c>
      <c r="L45" s="577">
        <v>7.0000000000000007E-2</v>
      </c>
      <c r="M45" s="577">
        <v>0.08</v>
      </c>
      <c r="N45" s="577">
        <v>0.08</v>
      </c>
      <c r="O45" s="577">
        <v>0.08</v>
      </c>
      <c r="P45" s="577">
        <v>0.08</v>
      </c>
      <c r="Q45" s="577">
        <v>0.08</v>
      </c>
    </row>
    <row r="46" spans="1:17" ht="16.5" customHeight="1" x14ac:dyDescent="0.45">
      <c r="A46" s="794"/>
      <c r="B46" s="318" t="s">
        <v>60</v>
      </c>
      <c r="C46" s="577">
        <v>0.08</v>
      </c>
      <c r="D46" s="577">
        <v>0.08</v>
      </c>
      <c r="E46" s="577">
        <v>0.08</v>
      </c>
      <c r="F46" s="577">
        <v>0.08</v>
      </c>
      <c r="G46" s="577">
        <v>0.08</v>
      </c>
      <c r="H46" s="577">
        <v>0.08</v>
      </c>
      <c r="I46" s="577">
        <v>0.08</v>
      </c>
      <c r="J46" s="577">
        <v>0.09</v>
      </c>
      <c r="K46" s="577">
        <v>0.09</v>
      </c>
      <c r="L46" s="577">
        <v>0.09</v>
      </c>
      <c r="M46" s="577">
        <v>0.09</v>
      </c>
      <c r="N46" s="577">
        <v>0.09</v>
      </c>
      <c r="O46" s="577">
        <v>0.1</v>
      </c>
      <c r="P46" s="577">
        <v>0.09</v>
      </c>
      <c r="Q46" s="577">
        <v>0.09</v>
      </c>
    </row>
    <row r="47" spans="1:17" ht="16.5" customHeight="1" x14ac:dyDescent="0.45">
      <c r="A47" s="794"/>
      <c r="B47" s="318" t="s">
        <v>3</v>
      </c>
      <c r="C47" s="577"/>
      <c r="D47" s="577"/>
      <c r="E47" s="577"/>
      <c r="F47" s="577"/>
      <c r="G47" s="577"/>
      <c r="H47" s="577"/>
      <c r="I47" s="577"/>
      <c r="J47" s="577"/>
      <c r="K47" s="577"/>
      <c r="L47" s="577"/>
      <c r="M47" s="577"/>
      <c r="N47" s="577">
        <v>0</v>
      </c>
      <c r="O47" s="577">
        <v>0</v>
      </c>
      <c r="P47" s="577">
        <v>0</v>
      </c>
      <c r="Q47" s="577">
        <v>0</v>
      </c>
    </row>
    <row r="48" spans="1:17" ht="16.5" customHeight="1" x14ac:dyDescent="0.45">
      <c r="A48" s="795"/>
      <c r="B48" s="206" t="s">
        <v>18</v>
      </c>
      <c r="C48" s="578">
        <v>0.15</v>
      </c>
      <c r="D48" s="578">
        <v>0.15</v>
      </c>
      <c r="E48" s="578">
        <v>0.15</v>
      </c>
      <c r="F48" s="578">
        <v>0.15</v>
      </c>
      <c r="G48" s="578">
        <v>0.15</v>
      </c>
      <c r="H48" s="578">
        <v>0.15</v>
      </c>
      <c r="I48" s="578">
        <v>0.15</v>
      </c>
      <c r="J48" s="578">
        <v>0.15</v>
      </c>
      <c r="K48" s="578">
        <v>0.16</v>
      </c>
      <c r="L48" s="578">
        <v>0.16</v>
      </c>
      <c r="M48" s="578">
        <v>0.17</v>
      </c>
      <c r="N48" s="578">
        <v>0.17</v>
      </c>
      <c r="O48" s="578">
        <v>0.18</v>
      </c>
      <c r="P48" s="578">
        <v>0.18</v>
      </c>
      <c r="Q48" s="578">
        <v>0.18</v>
      </c>
    </row>
    <row r="49" spans="1:17" ht="16.5" customHeight="1" x14ac:dyDescent="0.45">
      <c r="A49" s="793" t="s">
        <v>68</v>
      </c>
      <c r="B49" s="612" t="s">
        <v>59</v>
      </c>
      <c r="C49" s="577">
        <v>0.01</v>
      </c>
      <c r="D49" s="577">
        <v>0.02</v>
      </c>
      <c r="E49" s="577">
        <v>0.02</v>
      </c>
      <c r="F49" s="577">
        <v>0.02</v>
      </c>
      <c r="G49" s="577">
        <v>0.02</v>
      </c>
      <c r="H49" s="577">
        <v>0.02</v>
      </c>
      <c r="I49" s="577">
        <v>0.02</v>
      </c>
      <c r="J49" s="577">
        <v>0.02</v>
      </c>
      <c r="K49" s="577">
        <v>0.02</v>
      </c>
      <c r="L49" s="577">
        <v>0.03</v>
      </c>
      <c r="M49" s="577">
        <v>0.03</v>
      </c>
      <c r="N49" s="577">
        <v>0.03</v>
      </c>
      <c r="O49" s="577">
        <v>0.03</v>
      </c>
      <c r="P49" s="577">
        <v>0.03</v>
      </c>
      <c r="Q49" s="577">
        <v>0.03</v>
      </c>
    </row>
    <row r="50" spans="1:17" ht="16.5" customHeight="1" x14ac:dyDescent="0.45">
      <c r="A50" s="794"/>
      <c r="B50" s="318" t="s">
        <v>60</v>
      </c>
      <c r="C50" s="577">
        <v>0.02</v>
      </c>
      <c r="D50" s="577">
        <v>0.02</v>
      </c>
      <c r="E50" s="577">
        <v>0.02</v>
      </c>
      <c r="F50" s="577">
        <v>0.03</v>
      </c>
      <c r="G50" s="577">
        <v>0.03</v>
      </c>
      <c r="H50" s="577">
        <v>0.03</v>
      </c>
      <c r="I50" s="577">
        <v>0.03</v>
      </c>
      <c r="J50" s="577">
        <v>0.03</v>
      </c>
      <c r="K50" s="577">
        <v>0.03</v>
      </c>
      <c r="L50" s="577">
        <v>0.03</v>
      </c>
      <c r="M50" s="577">
        <v>0.03</v>
      </c>
      <c r="N50" s="577">
        <v>0.03</v>
      </c>
      <c r="O50" s="577">
        <v>0.03</v>
      </c>
      <c r="P50" s="577">
        <v>0.03</v>
      </c>
      <c r="Q50" s="577">
        <v>0.04</v>
      </c>
    </row>
    <row r="51" spans="1:17" ht="16.5" customHeight="1" x14ac:dyDescent="0.45">
      <c r="A51" s="794"/>
      <c r="B51" s="318" t="s">
        <v>3</v>
      </c>
      <c r="C51" s="577"/>
      <c r="D51" s="577"/>
      <c r="E51" s="577"/>
      <c r="F51" s="577"/>
      <c r="G51" s="577"/>
      <c r="H51" s="577"/>
      <c r="I51" s="577"/>
      <c r="J51" s="577"/>
      <c r="K51" s="577"/>
      <c r="L51" s="577"/>
      <c r="M51" s="577"/>
      <c r="N51" s="577">
        <v>0</v>
      </c>
      <c r="O51" s="577">
        <v>0</v>
      </c>
      <c r="P51" s="577">
        <v>0</v>
      </c>
      <c r="Q51" s="577">
        <v>0</v>
      </c>
    </row>
    <row r="52" spans="1:17" ht="16.5" customHeight="1" x14ac:dyDescent="0.45">
      <c r="A52" s="795"/>
      <c r="B52" s="206" t="s">
        <v>18</v>
      </c>
      <c r="C52" s="578">
        <v>0.04</v>
      </c>
      <c r="D52" s="578">
        <v>0.04</v>
      </c>
      <c r="E52" s="578">
        <v>0.04</v>
      </c>
      <c r="F52" s="578">
        <v>0.04</v>
      </c>
      <c r="G52" s="578">
        <v>0.05</v>
      </c>
      <c r="H52" s="578">
        <v>0.05</v>
      </c>
      <c r="I52" s="578">
        <v>0.05</v>
      </c>
      <c r="J52" s="578">
        <v>0.06</v>
      </c>
      <c r="K52" s="578">
        <v>0.06</v>
      </c>
      <c r="L52" s="578">
        <v>0.06</v>
      </c>
      <c r="M52" s="578">
        <v>0.06</v>
      </c>
      <c r="N52" s="578">
        <v>0.06</v>
      </c>
      <c r="O52" s="578">
        <v>0.06</v>
      </c>
      <c r="P52" s="578">
        <v>0.06</v>
      </c>
      <c r="Q52" s="578">
        <v>7.0000000000000007E-2</v>
      </c>
    </row>
    <row r="53" spans="1:17" ht="16.5" customHeight="1" x14ac:dyDescent="0.45">
      <c r="A53" s="793" t="s">
        <v>660</v>
      </c>
      <c r="B53" s="612" t="s">
        <v>59</v>
      </c>
      <c r="C53" s="577">
        <v>0.01</v>
      </c>
      <c r="D53" s="577">
        <v>0.01</v>
      </c>
      <c r="E53" s="577">
        <v>0.01</v>
      </c>
      <c r="F53" s="577">
        <v>0.01</v>
      </c>
      <c r="G53" s="577">
        <v>0.01</v>
      </c>
      <c r="H53" s="577">
        <v>0.01</v>
      </c>
      <c r="I53" s="577">
        <v>0.01</v>
      </c>
      <c r="J53" s="577">
        <v>0.01</v>
      </c>
      <c r="K53" s="577">
        <v>0.02</v>
      </c>
      <c r="L53" s="577">
        <v>0.02</v>
      </c>
      <c r="M53" s="577">
        <v>0.02</v>
      </c>
      <c r="N53" s="577">
        <v>0.03</v>
      </c>
      <c r="O53" s="577">
        <v>0.03</v>
      </c>
      <c r="P53" s="577">
        <v>0.03</v>
      </c>
      <c r="Q53" s="577">
        <v>0.04</v>
      </c>
    </row>
    <row r="54" spans="1:17" ht="16.5" customHeight="1" x14ac:dyDescent="0.45">
      <c r="A54" s="794"/>
      <c r="B54" s="318" t="s">
        <v>60</v>
      </c>
      <c r="C54" s="577">
        <v>0.01</v>
      </c>
      <c r="D54" s="577">
        <v>0.01</v>
      </c>
      <c r="E54" s="577">
        <v>0.01</v>
      </c>
      <c r="F54" s="577">
        <v>0.01</v>
      </c>
      <c r="G54" s="577">
        <v>0.02</v>
      </c>
      <c r="H54" s="577">
        <v>0.02</v>
      </c>
      <c r="I54" s="577">
        <v>0.02</v>
      </c>
      <c r="J54" s="577">
        <v>0.02</v>
      </c>
      <c r="K54" s="577">
        <v>0.02</v>
      </c>
      <c r="L54" s="577">
        <v>0.02</v>
      </c>
      <c r="M54" s="577">
        <v>0.03</v>
      </c>
      <c r="N54" s="577">
        <v>0.04</v>
      </c>
      <c r="O54" s="577">
        <v>0.04</v>
      </c>
      <c r="P54" s="577">
        <v>0.04</v>
      </c>
      <c r="Q54" s="577">
        <v>0.05</v>
      </c>
    </row>
    <row r="55" spans="1:17" ht="16.5" customHeight="1" x14ac:dyDescent="0.45">
      <c r="A55" s="794"/>
      <c r="B55" s="318" t="s">
        <v>3</v>
      </c>
      <c r="C55" s="577"/>
      <c r="D55" s="577"/>
      <c r="E55" s="577"/>
      <c r="F55" s="577"/>
      <c r="G55" s="577"/>
      <c r="H55" s="577"/>
      <c r="I55" s="577"/>
      <c r="J55" s="577"/>
      <c r="K55" s="577"/>
      <c r="L55" s="577"/>
      <c r="M55" s="577"/>
      <c r="N55" s="577">
        <v>0</v>
      </c>
      <c r="O55" s="577">
        <v>0</v>
      </c>
      <c r="P55" s="577">
        <v>0</v>
      </c>
      <c r="Q55" s="577">
        <v>0</v>
      </c>
    </row>
    <row r="56" spans="1:17" ht="16.5" customHeight="1" x14ac:dyDescent="0.45">
      <c r="A56" s="795"/>
      <c r="B56" s="206" t="s">
        <v>18</v>
      </c>
      <c r="C56" s="578">
        <v>0.02</v>
      </c>
      <c r="D56" s="578">
        <v>0.02</v>
      </c>
      <c r="E56" s="578">
        <v>0.02</v>
      </c>
      <c r="F56" s="578">
        <v>0.02</v>
      </c>
      <c r="G56" s="578">
        <v>0.03</v>
      </c>
      <c r="H56" s="578">
        <v>0.03</v>
      </c>
      <c r="I56" s="578">
        <v>0.03</v>
      </c>
      <c r="J56" s="578">
        <v>0.04</v>
      </c>
      <c r="K56" s="578">
        <v>0.04</v>
      </c>
      <c r="L56" s="578">
        <v>0.04</v>
      </c>
      <c r="M56" s="578">
        <v>0.05</v>
      </c>
      <c r="N56" s="578">
        <v>7.0000000000000007E-2</v>
      </c>
      <c r="O56" s="578">
        <v>7.0000000000000007E-2</v>
      </c>
      <c r="P56" s="578">
        <v>0.08</v>
      </c>
      <c r="Q56" s="578">
        <v>0.08</v>
      </c>
    </row>
    <row r="57" spans="1:17" ht="16.5" customHeight="1" x14ac:dyDescent="0.45">
      <c r="A57" s="793" t="s">
        <v>187</v>
      </c>
      <c r="B57" s="612" t="s">
        <v>59</v>
      </c>
      <c r="C57" s="577">
        <v>0</v>
      </c>
      <c r="D57" s="577">
        <v>0</v>
      </c>
      <c r="E57" s="577">
        <v>0</v>
      </c>
      <c r="F57" s="577">
        <v>0</v>
      </c>
      <c r="G57" s="577"/>
      <c r="H57" s="577">
        <v>0</v>
      </c>
      <c r="I57" s="577">
        <v>0</v>
      </c>
      <c r="J57" s="577">
        <v>0</v>
      </c>
      <c r="K57" s="577"/>
      <c r="L57" s="577">
        <v>0</v>
      </c>
      <c r="M57" s="577"/>
      <c r="N57" s="577">
        <v>0</v>
      </c>
      <c r="O57" s="577">
        <v>0</v>
      </c>
      <c r="P57" s="577">
        <v>0</v>
      </c>
      <c r="Q57" s="577">
        <v>0</v>
      </c>
    </row>
    <row r="58" spans="1:17" ht="16.5" customHeight="1" x14ac:dyDescent="0.45">
      <c r="A58" s="794"/>
      <c r="B58" s="318" t="s">
        <v>60</v>
      </c>
      <c r="C58" s="577">
        <v>0</v>
      </c>
      <c r="D58" s="577">
        <v>0</v>
      </c>
      <c r="E58" s="577">
        <v>0</v>
      </c>
      <c r="F58" s="577">
        <v>0</v>
      </c>
      <c r="G58" s="577"/>
      <c r="H58" s="577">
        <v>0</v>
      </c>
      <c r="I58" s="577">
        <v>0</v>
      </c>
      <c r="J58" s="577">
        <v>0</v>
      </c>
      <c r="K58" s="577"/>
      <c r="L58" s="577">
        <v>0</v>
      </c>
      <c r="M58" s="577"/>
      <c r="N58" s="577">
        <v>0</v>
      </c>
      <c r="O58" s="577">
        <v>0</v>
      </c>
      <c r="P58" s="577">
        <v>0</v>
      </c>
      <c r="Q58" s="577">
        <v>0</v>
      </c>
    </row>
    <row r="59" spans="1:17" ht="16.5" customHeight="1" x14ac:dyDescent="0.45">
      <c r="A59" s="794"/>
      <c r="B59" s="318" t="s">
        <v>3</v>
      </c>
      <c r="C59" s="577"/>
      <c r="D59" s="577"/>
      <c r="E59" s="577"/>
      <c r="F59" s="577"/>
      <c r="G59" s="577"/>
      <c r="H59" s="577"/>
      <c r="I59" s="577"/>
      <c r="J59" s="577"/>
      <c r="K59" s="577"/>
      <c r="L59" s="577"/>
      <c r="M59" s="577"/>
      <c r="N59" s="577">
        <v>0</v>
      </c>
      <c r="O59" s="577">
        <v>0</v>
      </c>
      <c r="P59" s="577">
        <v>0</v>
      </c>
      <c r="Q59" s="577">
        <v>0</v>
      </c>
    </row>
    <row r="60" spans="1:17" ht="16.5" customHeight="1" x14ac:dyDescent="0.45">
      <c r="A60" s="795"/>
      <c r="B60" s="206" t="s">
        <v>18</v>
      </c>
      <c r="C60" s="578">
        <v>0</v>
      </c>
      <c r="D60" s="578">
        <v>0</v>
      </c>
      <c r="E60" s="578">
        <v>0</v>
      </c>
      <c r="F60" s="578">
        <v>0</v>
      </c>
      <c r="G60" s="578"/>
      <c r="H60" s="578">
        <v>0</v>
      </c>
      <c r="I60" s="578">
        <v>0</v>
      </c>
      <c r="J60" s="578">
        <v>0</v>
      </c>
      <c r="K60" s="578"/>
      <c r="L60" s="578">
        <v>0</v>
      </c>
      <c r="M60" s="578"/>
      <c r="N60" s="578">
        <v>0</v>
      </c>
      <c r="O60" s="578">
        <v>0</v>
      </c>
      <c r="P60" s="578">
        <v>0</v>
      </c>
      <c r="Q60" s="578">
        <v>0</v>
      </c>
    </row>
    <row r="61" spans="1:17" ht="16.5" customHeight="1" x14ac:dyDescent="0.45">
      <c r="A61" s="796" t="s">
        <v>18</v>
      </c>
      <c r="B61" s="610" t="s">
        <v>59</v>
      </c>
      <c r="C61" s="579">
        <v>0.37</v>
      </c>
      <c r="D61" s="579">
        <v>0.38</v>
      </c>
      <c r="E61" s="579">
        <v>0.41</v>
      </c>
      <c r="F61" s="579">
        <v>0.42</v>
      </c>
      <c r="G61" s="579">
        <v>0.44</v>
      </c>
      <c r="H61" s="579">
        <v>0.44</v>
      </c>
      <c r="I61" s="579">
        <v>0.43</v>
      </c>
      <c r="J61" s="579">
        <v>0.44</v>
      </c>
      <c r="K61" s="579">
        <v>0.44</v>
      </c>
      <c r="L61" s="579">
        <v>0.44</v>
      </c>
      <c r="M61" s="579">
        <v>0.44</v>
      </c>
      <c r="N61" s="579">
        <v>0.45</v>
      </c>
      <c r="O61" s="579">
        <v>0.45</v>
      </c>
      <c r="P61" s="579">
        <v>0.46</v>
      </c>
      <c r="Q61" s="579">
        <v>0.46</v>
      </c>
    </row>
    <row r="62" spans="1:17" ht="16.5" customHeight="1" x14ac:dyDescent="0.45">
      <c r="A62" s="797"/>
      <c r="B62" s="443" t="s">
        <v>60</v>
      </c>
      <c r="C62" s="579">
        <v>0.43</v>
      </c>
      <c r="D62" s="579">
        <v>0.46</v>
      </c>
      <c r="E62" s="579">
        <v>0.52</v>
      </c>
      <c r="F62" s="579">
        <v>0.52</v>
      </c>
      <c r="G62" s="579">
        <v>0.54</v>
      </c>
      <c r="H62" s="579">
        <v>0.54</v>
      </c>
      <c r="I62" s="579">
        <v>0.55000000000000004</v>
      </c>
      <c r="J62" s="579">
        <v>0.54</v>
      </c>
      <c r="K62" s="579">
        <v>0.54</v>
      </c>
      <c r="L62" s="579">
        <v>0.54</v>
      </c>
      <c r="M62" s="579">
        <v>0.54</v>
      </c>
      <c r="N62" s="579">
        <v>0.54</v>
      </c>
      <c r="O62" s="579">
        <v>0.54</v>
      </c>
      <c r="P62" s="579">
        <v>0.54</v>
      </c>
      <c r="Q62" s="579">
        <v>0.53</v>
      </c>
    </row>
    <row r="63" spans="1:17" ht="16.5" customHeight="1" x14ac:dyDescent="0.45">
      <c r="A63" s="797"/>
      <c r="B63" s="443" t="s">
        <v>3</v>
      </c>
      <c r="C63" s="579">
        <v>0.2</v>
      </c>
      <c r="D63" s="579">
        <v>0.16</v>
      </c>
      <c r="E63" s="579">
        <v>7.0000000000000007E-2</v>
      </c>
      <c r="F63" s="579">
        <v>0.06</v>
      </c>
      <c r="G63" s="579">
        <v>0.02</v>
      </c>
      <c r="H63" s="579">
        <v>0.02</v>
      </c>
      <c r="I63" s="579">
        <v>0.02</v>
      </c>
      <c r="J63" s="579">
        <v>0.02</v>
      </c>
      <c r="K63" s="579">
        <v>0.02</v>
      </c>
      <c r="L63" s="579">
        <v>0.02</v>
      </c>
      <c r="M63" s="579">
        <v>0.02</v>
      </c>
      <c r="N63" s="579">
        <v>0.02</v>
      </c>
      <c r="O63" s="579">
        <v>0.01</v>
      </c>
      <c r="P63" s="579">
        <v>0.01</v>
      </c>
      <c r="Q63" s="579">
        <v>0.01</v>
      </c>
    </row>
    <row r="64" spans="1:17" ht="16.5" customHeight="1" x14ac:dyDescent="0.45">
      <c r="A64" s="798"/>
      <c r="B64" s="444" t="s">
        <v>18</v>
      </c>
      <c r="C64" s="580">
        <v>1</v>
      </c>
      <c r="D64" s="580">
        <v>1</v>
      </c>
      <c r="E64" s="580">
        <v>1</v>
      </c>
      <c r="F64" s="580">
        <v>1</v>
      </c>
      <c r="G64" s="580">
        <v>1</v>
      </c>
      <c r="H64" s="580">
        <v>1</v>
      </c>
      <c r="I64" s="580">
        <v>1</v>
      </c>
      <c r="J64" s="580">
        <v>1</v>
      </c>
      <c r="K64" s="580">
        <v>1</v>
      </c>
      <c r="L64" s="580">
        <v>1</v>
      </c>
      <c r="M64" s="580">
        <v>1</v>
      </c>
      <c r="N64" s="580">
        <v>1</v>
      </c>
      <c r="O64" s="580">
        <v>1</v>
      </c>
      <c r="P64" s="580">
        <v>1</v>
      </c>
      <c r="Q64" s="580">
        <v>1</v>
      </c>
    </row>
    <row r="65" spans="1:17" ht="16.5" customHeight="1" x14ac:dyDescent="0.45">
      <c r="A65" s="416"/>
      <c r="B65" s="416"/>
      <c r="C65" s="416"/>
      <c r="D65" s="416"/>
      <c r="E65" s="318"/>
      <c r="F65" s="318"/>
      <c r="G65" s="318"/>
      <c r="H65" s="416"/>
      <c r="I65" s="416"/>
      <c r="J65" s="416"/>
      <c r="K65" s="416"/>
      <c r="L65" s="416"/>
      <c r="M65" s="416"/>
      <c r="N65" s="416"/>
      <c r="O65" s="416"/>
      <c r="P65" s="416"/>
      <c r="Q65" s="416"/>
    </row>
    <row r="66" spans="1:17" s="13" customFormat="1" ht="33" customHeight="1" x14ac:dyDescent="0.35">
      <c r="A66" s="734" t="s">
        <v>643</v>
      </c>
      <c r="B66" s="734"/>
      <c r="C66" s="734"/>
      <c r="D66" s="734"/>
      <c r="E66" s="734"/>
      <c r="F66" s="734"/>
      <c r="G66" s="734"/>
      <c r="H66" s="734"/>
      <c r="I66" s="734"/>
      <c r="J66" s="734"/>
      <c r="K66" s="734"/>
      <c r="L66" s="734"/>
      <c r="M66" s="734"/>
      <c r="N66" s="734"/>
      <c r="O66" s="734"/>
      <c r="P66" s="734"/>
      <c r="Q66" s="734"/>
    </row>
    <row r="67" spans="1:17" s="464" customFormat="1" ht="30" customHeight="1" x14ac:dyDescent="0.35">
      <c r="A67" s="558" t="s">
        <v>662</v>
      </c>
      <c r="B67" s="558" t="s">
        <v>685</v>
      </c>
      <c r="C67" s="330" t="s">
        <v>533</v>
      </c>
      <c r="D67" s="330" t="s">
        <v>534</v>
      </c>
      <c r="E67" s="330" t="s">
        <v>535</v>
      </c>
      <c r="F67" s="330" t="s">
        <v>536</v>
      </c>
      <c r="G67" s="330" t="s">
        <v>537</v>
      </c>
      <c r="H67" s="330" t="s">
        <v>538</v>
      </c>
      <c r="I67" s="330" t="s">
        <v>539</v>
      </c>
      <c r="J67" s="330" t="s">
        <v>540</v>
      </c>
      <c r="K67" s="330" t="s">
        <v>541</v>
      </c>
      <c r="L67" s="330" t="s">
        <v>542</v>
      </c>
      <c r="M67" s="330" t="s">
        <v>358</v>
      </c>
      <c r="N67" s="330" t="s">
        <v>359</v>
      </c>
      <c r="O67" s="330" t="s">
        <v>577</v>
      </c>
      <c r="P67" s="330" t="s">
        <v>688</v>
      </c>
      <c r="Q67" s="330" t="s">
        <v>689</v>
      </c>
    </row>
    <row r="68" spans="1:17" ht="16.5" customHeight="1" x14ac:dyDescent="0.45">
      <c r="A68" s="793" t="s">
        <v>530</v>
      </c>
      <c r="B68" s="612" t="s">
        <v>59</v>
      </c>
      <c r="C68" s="570">
        <v>25477</v>
      </c>
      <c r="D68" s="570">
        <v>26391</v>
      </c>
      <c r="E68" s="570">
        <v>32343</v>
      </c>
      <c r="F68" s="570">
        <v>36392</v>
      </c>
      <c r="G68" s="570">
        <v>31866</v>
      </c>
      <c r="H68" s="570">
        <v>29708</v>
      </c>
      <c r="I68" s="570">
        <v>34400</v>
      </c>
      <c r="J68" s="570">
        <v>37966</v>
      </c>
      <c r="K68" s="570">
        <v>38218</v>
      </c>
      <c r="L68" s="570">
        <v>44361</v>
      </c>
      <c r="M68" s="570">
        <v>47930</v>
      </c>
      <c r="N68" s="570">
        <v>52876</v>
      </c>
      <c r="O68" s="570">
        <v>54083</v>
      </c>
      <c r="P68" s="570">
        <v>59730</v>
      </c>
      <c r="Q68" s="570">
        <v>63108</v>
      </c>
    </row>
    <row r="69" spans="1:17" ht="16.5" customHeight="1" x14ac:dyDescent="0.45">
      <c r="A69" s="794"/>
      <c r="B69" s="318" t="s">
        <v>60</v>
      </c>
      <c r="C69" s="570">
        <v>32563</v>
      </c>
      <c r="D69" s="570">
        <v>34037</v>
      </c>
      <c r="E69" s="570">
        <v>42993</v>
      </c>
      <c r="F69" s="570">
        <v>49647</v>
      </c>
      <c r="G69" s="570">
        <v>42580</v>
      </c>
      <c r="H69" s="570">
        <v>38550</v>
      </c>
      <c r="I69" s="570">
        <v>44322</v>
      </c>
      <c r="J69" s="570">
        <v>49522</v>
      </c>
      <c r="K69" s="570">
        <v>49307</v>
      </c>
      <c r="L69" s="570">
        <v>58464</v>
      </c>
      <c r="M69" s="570">
        <v>63967</v>
      </c>
      <c r="N69" s="570">
        <v>69383</v>
      </c>
      <c r="O69" s="570">
        <v>70780</v>
      </c>
      <c r="P69" s="570">
        <v>82206</v>
      </c>
      <c r="Q69" s="570">
        <v>87032</v>
      </c>
    </row>
    <row r="70" spans="1:17" ht="16.5" customHeight="1" x14ac:dyDescent="0.45">
      <c r="A70" s="794"/>
      <c r="B70" s="318" t="s">
        <v>3</v>
      </c>
      <c r="C70" s="571"/>
      <c r="D70" s="571"/>
      <c r="E70" s="571"/>
      <c r="F70" s="571"/>
      <c r="G70" s="571"/>
      <c r="H70" s="571"/>
      <c r="I70" s="571"/>
      <c r="J70" s="571"/>
      <c r="K70" s="571"/>
      <c r="L70" s="571"/>
      <c r="M70" s="571"/>
      <c r="N70" s="571">
        <v>871</v>
      </c>
      <c r="O70" s="571">
        <v>374</v>
      </c>
      <c r="P70" s="571">
        <v>316</v>
      </c>
      <c r="Q70" s="571">
        <v>411</v>
      </c>
    </row>
    <row r="71" spans="1:17" ht="16.5" customHeight="1" x14ac:dyDescent="0.45">
      <c r="A71" s="795"/>
      <c r="B71" s="206" t="s">
        <v>18</v>
      </c>
      <c r="C71" s="572">
        <v>58040</v>
      </c>
      <c r="D71" s="572">
        <v>60428</v>
      </c>
      <c r="E71" s="572">
        <v>75336</v>
      </c>
      <c r="F71" s="572">
        <v>86040</v>
      </c>
      <c r="G71" s="572">
        <v>74446</v>
      </c>
      <c r="H71" s="572">
        <v>68258</v>
      </c>
      <c r="I71" s="572">
        <v>78722</v>
      </c>
      <c r="J71" s="572">
        <v>87488</v>
      </c>
      <c r="K71" s="572">
        <v>87526</v>
      </c>
      <c r="L71" s="572">
        <v>102825</v>
      </c>
      <c r="M71" s="572">
        <v>111897</v>
      </c>
      <c r="N71" s="572">
        <v>123130</v>
      </c>
      <c r="O71" s="572">
        <v>125237</v>
      </c>
      <c r="P71" s="572">
        <v>142252</v>
      </c>
      <c r="Q71" s="572">
        <v>150552</v>
      </c>
    </row>
    <row r="72" spans="1:17" ht="16.5" customHeight="1" x14ac:dyDescent="0.45">
      <c r="A72" s="793" t="s">
        <v>531</v>
      </c>
      <c r="B72" s="612" t="s">
        <v>59</v>
      </c>
      <c r="C72" s="573">
        <v>46898</v>
      </c>
      <c r="D72" s="573">
        <v>62990</v>
      </c>
      <c r="E72" s="573">
        <v>80413</v>
      </c>
      <c r="F72" s="573">
        <v>92829</v>
      </c>
      <c r="G72" s="573">
        <v>92997</v>
      </c>
      <c r="H72" s="573">
        <v>89284</v>
      </c>
      <c r="I72" s="573">
        <v>99598</v>
      </c>
      <c r="J72" s="573">
        <v>108660</v>
      </c>
      <c r="K72" s="573">
        <v>113962</v>
      </c>
      <c r="L72" s="573">
        <v>125618</v>
      </c>
      <c r="M72" s="573">
        <v>143594</v>
      </c>
      <c r="N72" s="573">
        <v>158555</v>
      </c>
      <c r="O72" s="573">
        <v>166155</v>
      </c>
      <c r="P72" s="573">
        <v>183899</v>
      </c>
      <c r="Q72" s="573">
        <v>198649</v>
      </c>
    </row>
    <row r="73" spans="1:17" ht="16.5" customHeight="1" x14ac:dyDescent="0.45">
      <c r="A73" s="794"/>
      <c r="B73" s="318" t="s">
        <v>60</v>
      </c>
      <c r="C73" s="570">
        <v>84955</v>
      </c>
      <c r="D73" s="570">
        <v>117192</v>
      </c>
      <c r="E73" s="570">
        <v>143698</v>
      </c>
      <c r="F73" s="570">
        <v>158570</v>
      </c>
      <c r="G73" s="570">
        <v>158620</v>
      </c>
      <c r="H73" s="570">
        <v>145810</v>
      </c>
      <c r="I73" s="570">
        <v>158294</v>
      </c>
      <c r="J73" s="570">
        <v>170744</v>
      </c>
      <c r="K73" s="570">
        <v>171322</v>
      </c>
      <c r="L73" s="570">
        <v>193349</v>
      </c>
      <c r="M73" s="570">
        <v>214797</v>
      </c>
      <c r="N73" s="570">
        <v>235734</v>
      </c>
      <c r="O73" s="570">
        <v>243549</v>
      </c>
      <c r="P73" s="570">
        <v>264075</v>
      </c>
      <c r="Q73" s="570">
        <v>285336</v>
      </c>
    </row>
    <row r="74" spans="1:17" ht="16.5" customHeight="1" x14ac:dyDescent="0.45">
      <c r="A74" s="794"/>
      <c r="B74" s="318" t="s">
        <v>3</v>
      </c>
      <c r="C74" s="571"/>
      <c r="D74" s="571"/>
      <c r="E74" s="571"/>
      <c r="F74" s="571"/>
      <c r="G74" s="571"/>
      <c r="H74" s="571"/>
      <c r="I74" s="571"/>
      <c r="J74" s="571"/>
      <c r="K74" s="571"/>
      <c r="L74" s="571"/>
      <c r="M74" s="571"/>
      <c r="N74" s="571">
        <v>1037</v>
      </c>
      <c r="O74" s="571">
        <v>414</v>
      </c>
      <c r="P74" s="571">
        <v>277</v>
      </c>
      <c r="Q74" s="571">
        <v>221</v>
      </c>
    </row>
    <row r="75" spans="1:17" ht="16.5" customHeight="1" x14ac:dyDescent="0.45">
      <c r="A75" s="795"/>
      <c r="B75" s="206" t="s">
        <v>18</v>
      </c>
      <c r="C75" s="572">
        <v>131853</v>
      </c>
      <c r="D75" s="572">
        <v>180182</v>
      </c>
      <c r="E75" s="572">
        <v>224112</v>
      </c>
      <c r="F75" s="572">
        <v>251399</v>
      </c>
      <c r="G75" s="572">
        <v>251617</v>
      </c>
      <c r="H75" s="572">
        <v>235094</v>
      </c>
      <c r="I75" s="572">
        <v>257892</v>
      </c>
      <c r="J75" s="572">
        <v>279404</v>
      </c>
      <c r="K75" s="572">
        <v>285284</v>
      </c>
      <c r="L75" s="572">
        <v>318967</v>
      </c>
      <c r="M75" s="572">
        <v>358391</v>
      </c>
      <c r="N75" s="572">
        <v>395326</v>
      </c>
      <c r="O75" s="572">
        <v>410119</v>
      </c>
      <c r="P75" s="572">
        <v>448251</v>
      </c>
      <c r="Q75" s="572">
        <v>484207</v>
      </c>
    </row>
    <row r="76" spans="1:17" ht="16.5" customHeight="1" x14ac:dyDescent="0.45">
      <c r="A76" s="793" t="s">
        <v>532</v>
      </c>
      <c r="B76" s="612" t="s">
        <v>59</v>
      </c>
      <c r="C76" s="573">
        <v>41419</v>
      </c>
      <c r="D76" s="573">
        <v>55659</v>
      </c>
      <c r="E76" s="573">
        <v>73158</v>
      </c>
      <c r="F76" s="573">
        <v>84051</v>
      </c>
      <c r="G76" s="573">
        <v>87870</v>
      </c>
      <c r="H76" s="573">
        <v>84662</v>
      </c>
      <c r="I76" s="573">
        <v>93927</v>
      </c>
      <c r="J76" s="573">
        <v>104112</v>
      </c>
      <c r="K76" s="573">
        <v>107720</v>
      </c>
      <c r="L76" s="573">
        <v>123441</v>
      </c>
      <c r="M76" s="573">
        <v>140350</v>
      </c>
      <c r="N76" s="573">
        <v>163615</v>
      </c>
      <c r="O76" s="573">
        <v>172880</v>
      </c>
      <c r="P76" s="573">
        <v>192218</v>
      </c>
      <c r="Q76" s="573">
        <v>205644</v>
      </c>
    </row>
    <row r="77" spans="1:17" ht="16.5" customHeight="1" x14ac:dyDescent="0.45">
      <c r="A77" s="794"/>
      <c r="B77" s="318" t="s">
        <v>60</v>
      </c>
      <c r="C77" s="570">
        <v>91525</v>
      </c>
      <c r="D77" s="570">
        <v>122128</v>
      </c>
      <c r="E77" s="570">
        <v>149783</v>
      </c>
      <c r="F77" s="570">
        <v>161925</v>
      </c>
      <c r="G77" s="570">
        <v>168186</v>
      </c>
      <c r="H77" s="570">
        <v>157815</v>
      </c>
      <c r="I77" s="570">
        <v>170434</v>
      </c>
      <c r="J77" s="570">
        <v>184393</v>
      </c>
      <c r="K77" s="570">
        <v>185198</v>
      </c>
      <c r="L77" s="570">
        <v>206956</v>
      </c>
      <c r="M77" s="570">
        <v>231657</v>
      </c>
      <c r="N77" s="570">
        <v>262806</v>
      </c>
      <c r="O77" s="570">
        <v>271322</v>
      </c>
      <c r="P77" s="570">
        <v>289776</v>
      </c>
      <c r="Q77" s="570">
        <v>306688</v>
      </c>
    </row>
    <row r="78" spans="1:17" ht="16.5" customHeight="1" x14ac:dyDescent="0.45">
      <c r="A78" s="794"/>
      <c r="B78" s="318" t="s">
        <v>3</v>
      </c>
      <c r="C78" s="571"/>
      <c r="D78" s="571"/>
      <c r="E78" s="571"/>
      <c r="F78" s="571"/>
      <c r="G78" s="571"/>
      <c r="H78" s="571"/>
      <c r="I78" s="571"/>
      <c r="J78" s="571"/>
      <c r="K78" s="571"/>
      <c r="L78" s="571"/>
      <c r="M78" s="571"/>
      <c r="N78" s="571">
        <v>601</v>
      </c>
      <c r="O78" s="571">
        <v>233</v>
      </c>
      <c r="P78" s="571">
        <v>117</v>
      </c>
      <c r="Q78" s="571">
        <v>98</v>
      </c>
    </row>
    <row r="79" spans="1:17" ht="16.5" customHeight="1" x14ac:dyDescent="0.45">
      <c r="A79" s="795"/>
      <c r="B79" s="206" t="s">
        <v>18</v>
      </c>
      <c r="C79" s="572">
        <v>132944</v>
      </c>
      <c r="D79" s="572">
        <v>177787</v>
      </c>
      <c r="E79" s="572">
        <v>222941</v>
      </c>
      <c r="F79" s="572">
        <v>245976</v>
      </c>
      <c r="G79" s="572">
        <v>256056</v>
      </c>
      <c r="H79" s="572">
        <v>242478</v>
      </c>
      <c r="I79" s="572">
        <v>264361</v>
      </c>
      <c r="J79" s="572">
        <v>288505</v>
      </c>
      <c r="K79" s="572">
        <v>292917</v>
      </c>
      <c r="L79" s="572">
        <v>330397</v>
      </c>
      <c r="M79" s="572">
        <v>372007</v>
      </c>
      <c r="N79" s="572">
        <v>427022</v>
      </c>
      <c r="O79" s="572">
        <v>444435</v>
      </c>
      <c r="P79" s="572">
        <v>482110</v>
      </c>
      <c r="Q79" s="572">
        <v>512430</v>
      </c>
    </row>
    <row r="80" spans="1:17" ht="16.5" customHeight="1" x14ac:dyDescent="0.45">
      <c r="A80" s="793" t="s">
        <v>68</v>
      </c>
      <c r="B80" s="612" t="s">
        <v>59</v>
      </c>
      <c r="C80" s="573">
        <v>16746</v>
      </c>
      <c r="D80" s="573">
        <v>22896</v>
      </c>
      <c r="E80" s="573">
        <v>31698</v>
      </c>
      <c r="F80" s="573">
        <v>42888</v>
      </c>
      <c r="G80" s="573">
        <v>49353</v>
      </c>
      <c r="H80" s="573">
        <v>48081</v>
      </c>
      <c r="I80" s="573">
        <v>54769</v>
      </c>
      <c r="J80" s="573">
        <v>61549</v>
      </c>
      <c r="K80" s="573">
        <v>64050</v>
      </c>
      <c r="L80" s="573">
        <v>70087</v>
      </c>
      <c r="M80" s="573">
        <v>82361</v>
      </c>
      <c r="N80" s="573">
        <v>89240</v>
      </c>
      <c r="O80" s="573">
        <v>95047</v>
      </c>
      <c r="P80" s="573">
        <v>108645</v>
      </c>
      <c r="Q80" s="573">
        <v>117671</v>
      </c>
    </row>
    <row r="81" spans="1:17" ht="16.5" customHeight="1" x14ac:dyDescent="0.45">
      <c r="A81" s="794"/>
      <c r="B81" s="318" t="s">
        <v>60</v>
      </c>
      <c r="C81" s="570">
        <v>37890</v>
      </c>
      <c r="D81" s="570">
        <v>46757</v>
      </c>
      <c r="E81" s="570">
        <v>62739</v>
      </c>
      <c r="F81" s="570">
        <v>78624</v>
      </c>
      <c r="G81" s="570">
        <v>83702</v>
      </c>
      <c r="H81" s="570">
        <v>80727</v>
      </c>
      <c r="I81" s="570">
        <v>91385</v>
      </c>
      <c r="J81" s="570">
        <v>100980</v>
      </c>
      <c r="K81" s="570">
        <v>104050</v>
      </c>
      <c r="L81" s="570">
        <v>113568</v>
      </c>
      <c r="M81" s="570">
        <v>127308</v>
      </c>
      <c r="N81" s="570">
        <v>135997</v>
      </c>
      <c r="O81" s="570">
        <v>141132</v>
      </c>
      <c r="P81" s="570">
        <v>152720</v>
      </c>
      <c r="Q81" s="570">
        <v>163238</v>
      </c>
    </row>
    <row r="82" spans="1:17" ht="16.5" customHeight="1" x14ac:dyDescent="0.45">
      <c r="A82" s="794"/>
      <c r="B82" s="318" t="s">
        <v>3</v>
      </c>
      <c r="C82" s="571"/>
      <c r="D82" s="571"/>
      <c r="E82" s="571"/>
      <c r="F82" s="571"/>
      <c r="G82" s="571"/>
      <c r="H82" s="571"/>
      <c r="I82" s="571"/>
      <c r="J82" s="571"/>
      <c r="K82" s="571"/>
      <c r="L82" s="571"/>
      <c r="M82" s="571"/>
      <c r="N82" s="571">
        <v>160</v>
      </c>
      <c r="O82" s="571">
        <v>67</v>
      </c>
      <c r="P82" s="571">
        <v>38</v>
      </c>
      <c r="Q82" s="571">
        <v>38</v>
      </c>
    </row>
    <row r="83" spans="1:17" ht="16.5" customHeight="1" x14ac:dyDescent="0.45">
      <c r="A83" s="795"/>
      <c r="B83" s="206" t="s">
        <v>18</v>
      </c>
      <c r="C83" s="572">
        <v>54636</v>
      </c>
      <c r="D83" s="572">
        <v>69653</v>
      </c>
      <c r="E83" s="572">
        <v>94437</v>
      </c>
      <c r="F83" s="572">
        <v>121512</v>
      </c>
      <c r="G83" s="572">
        <v>133054</v>
      </c>
      <c r="H83" s="572">
        <v>128807</v>
      </c>
      <c r="I83" s="572">
        <v>146154</v>
      </c>
      <c r="J83" s="572">
        <v>162528</v>
      </c>
      <c r="K83" s="572">
        <v>168100</v>
      </c>
      <c r="L83" s="572">
        <v>183655</v>
      </c>
      <c r="M83" s="572">
        <v>209670</v>
      </c>
      <c r="N83" s="572">
        <v>225397</v>
      </c>
      <c r="O83" s="572">
        <v>236246</v>
      </c>
      <c r="P83" s="572">
        <v>261403</v>
      </c>
      <c r="Q83" s="572">
        <v>280947</v>
      </c>
    </row>
    <row r="84" spans="1:17" ht="16.5" customHeight="1" x14ac:dyDescent="0.45">
      <c r="A84" s="793" t="s">
        <v>660</v>
      </c>
      <c r="B84" s="612" t="s">
        <v>59</v>
      </c>
      <c r="C84" s="573">
        <v>13604</v>
      </c>
      <c r="D84" s="573">
        <v>17670</v>
      </c>
      <c r="E84" s="573">
        <v>22893</v>
      </c>
      <c r="F84" s="573">
        <v>27828</v>
      </c>
      <c r="G84" s="573">
        <v>33752</v>
      </c>
      <c r="H84" s="573">
        <v>34717</v>
      </c>
      <c r="I84" s="573">
        <v>42571</v>
      </c>
      <c r="J84" s="573">
        <v>50697</v>
      </c>
      <c r="K84" s="573">
        <v>57247</v>
      </c>
      <c r="L84" s="573">
        <v>71061</v>
      </c>
      <c r="M84" s="573">
        <v>86639</v>
      </c>
      <c r="N84" s="573">
        <v>125806</v>
      </c>
      <c r="O84" s="573">
        <v>136491</v>
      </c>
      <c r="P84" s="573">
        <v>157662</v>
      </c>
      <c r="Q84" s="573">
        <v>180948</v>
      </c>
    </row>
    <row r="85" spans="1:17" ht="16.5" customHeight="1" x14ac:dyDescent="0.45">
      <c r="A85" s="794"/>
      <c r="B85" s="318" t="s">
        <v>60</v>
      </c>
      <c r="C85" s="570">
        <v>29497</v>
      </c>
      <c r="D85" s="570">
        <v>35770</v>
      </c>
      <c r="E85" s="570">
        <v>51564</v>
      </c>
      <c r="F85" s="570">
        <v>52611</v>
      </c>
      <c r="G85" s="570">
        <v>61095</v>
      </c>
      <c r="H85" s="570">
        <v>60868</v>
      </c>
      <c r="I85" s="570">
        <v>72166</v>
      </c>
      <c r="J85" s="570">
        <v>82663</v>
      </c>
      <c r="K85" s="570">
        <v>91084</v>
      </c>
      <c r="L85" s="570">
        <v>108703</v>
      </c>
      <c r="M85" s="570">
        <v>128992</v>
      </c>
      <c r="N85" s="570">
        <v>186713</v>
      </c>
      <c r="O85" s="570">
        <v>198619</v>
      </c>
      <c r="P85" s="570">
        <v>226678</v>
      </c>
      <c r="Q85" s="570">
        <v>255829</v>
      </c>
    </row>
    <row r="86" spans="1:17" ht="16.5" customHeight="1" x14ac:dyDescent="0.45">
      <c r="A86" s="794"/>
      <c r="B86" s="318" t="s">
        <v>3</v>
      </c>
      <c r="C86" s="571"/>
      <c r="D86" s="571"/>
      <c r="E86" s="571"/>
      <c r="F86" s="571"/>
      <c r="G86" s="571"/>
      <c r="H86" s="571"/>
      <c r="I86" s="571"/>
      <c r="J86" s="571"/>
      <c r="K86" s="571"/>
      <c r="L86" s="571"/>
      <c r="M86" s="571"/>
      <c r="N86" s="571">
        <v>71</v>
      </c>
      <c r="O86" s="571">
        <v>57</v>
      </c>
      <c r="P86" s="571">
        <v>32</v>
      </c>
      <c r="Q86" s="571">
        <v>31</v>
      </c>
    </row>
    <row r="87" spans="1:17" ht="16.5" customHeight="1" x14ac:dyDescent="0.45">
      <c r="A87" s="795"/>
      <c r="B87" s="206" t="s">
        <v>18</v>
      </c>
      <c r="C87" s="572">
        <v>43100</v>
      </c>
      <c r="D87" s="572">
        <v>53440</v>
      </c>
      <c r="E87" s="572">
        <v>74457</v>
      </c>
      <c r="F87" s="572">
        <v>80439</v>
      </c>
      <c r="G87" s="572">
        <v>94847</v>
      </c>
      <c r="H87" s="572">
        <v>95585</v>
      </c>
      <c r="I87" s="572">
        <v>114737</v>
      </c>
      <c r="J87" s="572">
        <v>133360</v>
      </c>
      <c r="K87" s="572">
        <v>148330</v>
      </c>
      <c r="L87" s="572">
        <v>179765</v>
      </c>
      <c r="M87" s="572">
        <v>215631</v>
      </c>
      <c r="N87" s="572">
        <v>312590</v>
      </c>
      <c r="O87" s="572">
        <v>335168</v>
      </c>
      <c r="P87" s="572">
        <v>384372</v>
      </c>
      <c r="Q87" s="572">
        <v>436809</v>
      </c>
    </row>
    <row r="88" spans="1:17" ht="16.5" customHeight="1" x14ac:dyDescent="0.45">
      <c r="A88" s="793" t="s">
        <v>187</v>
      </c>
      <c r="B88" s="612" t="s">
        <v>59</v>
      </c>
      <c r="C88" s="573">
        <v>142</v>
      </c>
      <c r="D88" s="573">
        <v>7</v>
      </c>
      <c r="E88" s="574">
        <v>0</v>
      </c>
      <c r="F88" s="574">
        <v>0</v>
      </c>
      <c r="G88" s="574"/>
      <c r="H88" s="574">
        <v>0</v>
      </c>
      <c r="I88" s="574">
        <v>0</v>
      </c>
      <c r="J88" s="574">
        <v>0</v>
      </c>
      <c r="K88" s="574"/>
      <c r="L88" s="574">
        <v>0</v>
      </c>
      <c r="M88" s="574"/>
      <c r="N88" s="573">
        <v>20</v>
      </c>
      <c r="O88" s="573">
        <v>14</v>
      </c>
      <c r="P88" s="573">
        <v>15</v>
      </c>
      <c r="Q88" s="573">
        <v>16</v>
      </c>
    </row>
    <row r="89" spans="1:17" ht="16.5" customHeight="1" x14ac:dyDescent="0.45">
      <c r="A89" s="794"/>
      <c r="B89" s="318" t="s">
        <v>60</v>
      </c>
      <c r="C89" s="570">
        <v>25</v>
      </c>
      <c r="D89" s="570">
        <v>14</v>
      </c>
      <c r="E89" s="571">
        <v>0</v>
      </c>
      <c r="F89" s="571">
        <v>0</v>
      </c>
      <c r="G89" s="571"/>
      <c r="H89" s="571">
        <v>0</v>
      </c>
      <c r="I89" s="571">
        <v>0</v>
      </c>
      <c r="J89" s="571">
        <v>0</v>
      </c>
      <c r="K89" s="571"/>
      <c r="L89" s="571">
        <v>0</v>
      </c>
      <c r="M89" s="571"/>
      <c r="N89" s="570">
        <v>34</v>
      </c>
      <c r="O89" s="570">
        <v>27</v>
      </c>
      <c r="P89" s="570">
        <v>27</v>
      </c>
      <c r="Q89" s="570">
        <v>24</v>
      </c>
    </row>
    <row r="90" spans="1:17" ht="16.5" customHeight="1" x14ac:dyDescent="0.45">
      <c r="A90" s="794"/>
      <c r="B90" s="318" t="s">
        <v>3</v>
      </c>
      <c r="C90" s="571"/>
      <c r="D90" s="571"/>
      <c r="E90" s="571"/>
      <c r="F90" s="571"/>
      <c r="G90" s="571"/>
      <c r="H90" s="571"/>
      <c r="I90" s="571"/>
      <c r="J90" s="571"/>
      <c r="K90" s="571"/>
      <c r="L90" s="571"/>
      <c r="M90" s="571"/>
      <c r="N90" s="571">
        <v>7897</v>
      </c>
      <c r="O90" s="571">
        <v>8795</v>
      </c>
      <c r="P90" s="571">
        <v>9079</v>
      </c>
      <c r="Q90" s="571">
        <v>9070</v>
      </c>
    </row>
    <row r="91" spans="1:17" ht="16.5" customHeight="1" x14ac:dyDescent="0.45">
      <c r="A91" s="795"/>
      <c r="B91" s="206" t="s">
        <v>18</v>
      </c>
      <c r="C91" s="572">
        <v>167</v>
      </c>
      <c r="D91" s="572">
        <v>21</v>
      </c>
      <c r="E91" s="581">
        <v>0</v>
      </c>
      <c r="F91" s="581">
        <v>0</v>
      </c>
      <c r="G91" s="581"/>
      <c r="H91" s="581">
        <v>0</v>
      </c>
      <c r="I91" s="581">
        <v>0</v>
      </c>
      <c r="J91" s="581">
        <v>0</v>
      </c>
      <c r="K91" s="581"/>
      <c r="L91" s="581">
        <v>0</v>
      </c>
      <c r="M91" s="581"/>
      <c r="N91" s="572">
        <v>7950</v>
      </c>
      <c r="O91" s="572">
        <v>8836</v>
      </c>
      <c r="P91" s="572">
        <v>9121</v>
      </c>
      <c r="Q91" s="572">
        <v>9110</v>
      </c>
    </row>
    <row r="92" spans="1:17" ht="16.5" customHeight="1" x14ac:dyDescent="0.45">
      <c r="A92" s="796" t="s">
        <v>18</v>
      </c>
      <c r="B92" s="610" t="s">
        <v>59</v>
      </c>
      <c r="C92" s="575">
        <v>144286</v>
      </c>
      <c r="D92" s="575">
        <v>185613</v>
      </c>
      <c r="E92" s="575">
        <v>240505</v>
      </c>
      <c r="F92" s="575">
        <v>283989</v>
      </c>
      <c r="G92" s="575">
        <v>295838</v>
      </c>
      <c r="H92" s="575">
        <v>286453</v>
      </c>
      <c r="I92" s="575">
        <v>325265</v>
      </c>
      <c r="J92" s="575">
        <v>362984</v>
      </c>
      <c r="K92" s="575">
        <v>381197</v>
      </c>
      <c r="L92" s="575">
        <v>434569</v>
      </c>
      <c r="M92" s="575">
        <v>500875</v>
      </c>
      <c r="N92" s="575">
        <v>590112</v>
      </c>
      <c r="O92" s="575">
        <v>624671</v>
      </c>
      <c r="P92" s="575">
        <v>702170</v>
      </c>
      <c r="Q92" s="575">
        <v>766037</v>
      </c>
    </row>
    <row r="93" spans="1:17" ht="16.5" customHeight="1" x14ac:dyDescent="0.45">
      <c r="A93" s="797"/>
      <c r="B93" s="443" t="s">
        <v>60</v>
      </c>
      <c r="C93" s="572">
        <v>276456</v>
      </c>
      <c r="D93" s="572">
        <v>355899</v>
      </c>
      <c r="E93" s="572">
        <v>450777</v>
      </c>
      <c r="F93" s="572">
        <v>501377</v>
      </c>
      <c r="G93" s="572">
        <v>514183</v>
      </c>
      <c r="H93" s="572">
        <v>483769</v>
      </c>
      <c r="I93" s="572">
        <v>536600</v>
      </c>
      <c r="J93" s="572">
        <v>588301</v>
      </c>
      <c r="K93" s="572">
        <v>600961</v>
      </c>
      <c r="L93" s="572">
        <v>681040</v>
      </c>
      <c r="M93" s="572">
        <v>766721</v>
      </c>
      <c r="N93" s="572">
        <v>890667</v>
      </c>
      <c r="O93" s="572">
        <v>925430</v>
      </c>
      <c r="P93" s="572">
        <v>1015482</v>
      </c>
      <c r="Q93" s="572">
        <v>1098147</v>
      </c>
    </row>
    <row r="94" spans="1:17" ht="16.5" customHeight="1" x14ac:dyDescent="0.45">
      <c r="A94" s="797"/>
      <c r="B94" s="443" t="s">
        <v>3</v>
      </c>
      <c r="C94" s="572">
        <v>75499</v>
      </c>
      <c r="D94" s="572">
        <v>88650</v>
      </c>
      <c r="E94" s="572">
        <v>63555</v>
      </c>
      <c r="F94" s="572">
        <v>125042</v>
      </c>
      <c r="G94" s="572">
        <v>91940</v>
      </c>
      <c r="H94" s="572">
        <v>93373</v>
      </c>
      <c r="I94" s="572">
        <v>147851</v>
      </c>
      <c r="J94" s="572">
        <v>86256</v>
      </c>
      <c r="K94" s="572">
        <v>87544</v>
      </c>
      <c r="L94" s="572">
        <v>93375</v>
      </c>
      <c r="M94" s="572">
        <v>79794</v>
      </c>
      <c r="N94" s="572">
        <v>10636</v>
      </c>
      <c r="O94" s="572">
        <v>9939</v>
      </c>
      <c r="P94" s="572">
        <v>9858</v>
      </c>
      <c r="Q94" s="572">
        <v>9869</v>
      </c>
    </row>
    <row r="95" spans="1:17" ht="16.5" customHeight="1" x14ac:dyDescent="0.45">
      <c r="A95" s="798"/>
      <c r="B95" s="444" t="s">
        <v>18</v>
      </c>
      <c r="C95" s="576">
        <v>496241</v>
      </c>
      <c r="D95" s="576">
        <v>630161</v>
      </c>
      <c r="E95" s="576">
        <v>754837</v>
      </c>
      <c r="F95" s="576">
        <v>910409</v>
      </c>
      <c r="G95" s="576">
        <v>901961</v>
      </c>
      <c r="H95" s="576">
        <v>863595</v>
      </c>
      <c r="I95" s="576">
        <v>1009716</v>
      </c>
      <c r="J95" s="576">
        <v>1037541</v>
      </c>
      <c r="K95" s="576">
        <v>1069702</v>
      </c>
      <c r="L95" s="576">
        <v>1208984</v>
      </c>
      <c r="M95" s="576">
        <v>1347390</v>
      </c>
      <c r="N95" s="576">
        <v>1491415</v>
      </c>
      <c r="O95" s="576">
        <v>1560042</v>
      </c>
      <c r="P95" s="576">
        <v>1727510</v>
      </c>
      <c r="Q95" s="576">
        <v>1874055</v>
      </c>
    </row>
    <row r="96" spans="1:17" ht="16.5" customHeight="1" x14ac:dyDescent="0.45">
      <c r="A96" s="611"/>
      <c r="B96" s="416"/>
      <c r="C96" s="416"/>
      <c r="D96" s="416"/>
      <c r="E96" s="416"/>
      <c r="F96" s="416"/>
      <c r="G96" s="416"/>
      <c r="H96" s="416"/>
      <c r="I96" s="416"/>
      <c r="J96" s="416"/>
      <c r="K96" s="416"/>
      <c r="L96" s="416"/>
      <c r="M96" s="416"/>
      <c r="N96" s="416"/>
      <c r="O96" s="416"/>
      <c r="P96" s="416"/>
      <c r="Q96" s="416"/>
    </row>
    <row r="97" spans="1:17" s="13" customFormat="1" ht="33" customHeight="1" x14ac:dyDescent="0.35">
      <c r="A97" s="766" t="s">
        <v>644</v>
      </c>
      <c r="B97" s="766"/>
      <c r="C97" s="766"/>
      <c r="D97" s="766"/>
      <c r="E97" s="766"/>
      <c r="F97" s="766"/>
      <c r="G97" s="766"/>
      <c r="H97" s="766"/>
      <c r="I97" s="766"/>
      <c r="J97" s="766"/>
      <c r="K97" s="766"/>
      <c r="L97" s="766"/>
      <c r="M97" s="766"/>
      <c r="N97" s="766"/>
      <c r="O97" s="766"/>
      <c r="P97" s="766"/>
      <c r="Q97" s="766"/>
    </row>
    <row r="98" spans="1:17" s="464" customFormat="1" ht="30" customHeight="1" x14ac:dyDescent="0.35">
      <c r="A98" s="558" t="s">
        <v>662</v>
      </c>
      <c r="B98" s="558" t="s">
        <v>685</v>
      </c>
      <c r="C98" s="330" t="s">
        <v>533</v>
      </c>
      <c r="D98" s="330" t="s">
        <v>534</v>
      </c>
      <c r="E98" s="330" t="s">
        <v>535</v>
      </c>
      <c r="F98" s="330" t="s">
        <v>536</v>
      </c>
      <c r="G98" s="330" t="s">
        <v>537</v>
      </c>
      <c r="H98" s="330" t="s">
        <v>538</v>
      </c>
      <c r="I98" s="330" t="s">
        <v>539</v>
      </c>
      <c r="J98" s="330" t="s">
        <v>540</v>
      </c>
      <c r="K98" s="330" t="s">
        <v>541</v>
      </c>
      <c r="L98" s="330" t="s">
        <v>542</v>
      </c>
      <c r="M98" s="330" t="s">
        <v>358</v>
      </c>
      <c r="N98" s="330" t="s">
        <v>359</v>
      </c>
      <c r="O98" s="330" t="s">
        <v>577</v>
      </c>
      <c r="P98" s="330" t="s">
        <v>688</v>
      </c>
      <c r="Q98" s="330" t="s">
        <v>689</v>
      </c>
    </row>
    <row r="99" spans="1:17" ht="16.5" customHeight="1" x14ac:dyDescent="0.45">
      <c r="A99" s="793" t="s">
        <v>530</v>
      </c>
      <c r="B99" s="612" t="s">
        <v>59</v>
      </c>
      <c r="C99" s="577">
        <v>0.06</v>
      </c>
      <c r="D99" s="577">
        <v>0.05</v>
      </c>
      <c r="E99" s="577">
        <v>0.05</v>
      </c>
      <c r="F99" s="577">
        <v>0.05</v>
      </c>
      <c r="G99" s="577">
        <v>0.04</v>
      </c>
      <c r="H99" s="577">
        <v>0.04</v>
      </c>
      <c r="I99" s="577">
        <v>0.04</v>
      </c>
      <c r="J99" s="577">
        <v>0.04</v>
      </c>
      <c r="K99" s="577">
        <v>0.04</v>
      </c>
      <c r="L99" s="577">
        <v>0.04</v>
      </c>
      <c r="M99" s="577">
        <v>0.04</v>
      </c>
      <c r="N99" s="577">
        <v>0.04</v>
      </c>
      <c r="O99" s="577">
        <v>0.03</v>
      </c>
      <c r="P99" s="577">
        <v>0.03</v>
      </c>
      <c r="Q99" s="577">
        <v>0.03</v>
      </c>
    </row>
    <row r="100" spans="1:17" ht="16.5" customHeight="1" x14ac:dyDescent="0.45">
      <c r="A100" s="794"/>
      <c r="B100" s="318" t="s">
        <v>60</v>
      </c>
      <c r="C100" s="577">
        <v>0.08</v>
      </c>
      <c r="D100" s="577">
        <v>0.06</v>
      </c>
      <c r="E100" s="577">
        <v>0.06</v>
      </c>
      <c r="F100" s="577">
        <v>0.06</v>
      </c>
      <c r="G100" s="577">
        <v>0.05</v>
      </c>
      <c r="H100" s="577">
        <v>0.05</v>
      </c>
      <c r="I100" s="577">
        <v>0.05</v>
      </c>
      <c r="J100" s="577">
        <v>0.05</v>
      </c>
      <c r="K100" s="577">
        <v>0.05</v>
      </c>
      <c r="L100" s="577">
        <v>0.05</v>
      </c>
      <c r="M100" s="577">
        <v>0.05</v>
      </c>
      <c r="N100" s="577">
        <v>0.05</v>
      </c>
      <c r="O100" s="577">
        <v>0.05</v>
      </c>
      <c r="P100" s="577">
        <v>0.05</v>
      </c>
      <c r="Q100" s="577">
        <v>0.05</v>
      </c>
    </row>
    <row r="101" spans="1:17" ht="16.5" customHeight="1" x14ac:dyDescent="0.45">
      <c r="A101" s="794"/>
      <c r="B101" s="318" t="s">
        <v>3</v>
      </c>
      <c r="C101" s="577"/>
      <c r="D101" s="577"/>
      <c r="E101" s="577"/>
      <c r="F101" s="577"/>
      <c r="G101" s="577"/>
      <c r="H101" s="577"/>
      <c r="I101" s="577"/>
      <c r="J101" s="577"/>
      <c r="K101" s="577"/>
      <c r="L101" s="577"/>
      <c r="M101" s="577"/>
      <c r="N101" s="577">
        <v>0</v>
      </c>
      <c r="O101" s="577">
        <v>0</v>
      </c>
      <c r="P101" s="577">
        <v>0</v>
      </c>
      <c r="Q101" s="577">
        <v>0</v>
      </c>
    </row>
    <row r="102" spans="1:17" ht="16.5" customHeight="1" x14ac:dyDescent="0.45">
      <c r="A102" s="795"/>
      <c r="B102" s="206" t="s">
        <v>18</v>
      </c>
      <c r="C102" s="578">
        <v>0.14000000000000001</v>
      </c>
      <c r="D102" s="578">
        <v>0.11</v>
      </c>
      <c r="E102" s="578">
        <v>0.11</v>
      </c>
      <c r="F102" s="578">
        <v>0.11</v>
      </c>
      <c r="G102" s="578">
        <v>0.09</v>
      </c>
      <c r="H102" s="578">
        <v>0.09</v>
      </c>
      <c r="I102" s="578">
        <v>0.09</v>
      </c>
      <c r="J102" s="578">
        <v>0.09</v>
      </c>
      <c r="K102" s="578">
        <v>0.09</v>
      </c>
      <c r="L102" s="578">
        <v>0.09</v>
      </c>
      <c r="M102" s="578">
        <v>0.09</v>
      </c>
      <c r="N102" s="578">
        <v>0.08</v>
      </c>
      <c r="O102" s="578">
        <v>0.08</v>
      </c>
      <c r="P102" s="578">
        <v>0.08</v>
      </c>
      <c r="Q102" s="578">
        <v>0.08</v>
      </c>
    </row>
    <row r="103" spans="1:17" ht="16.5" customHeight="1" x14ac:dyDescent="0.45">
      <c r="A103" s="793" t="s">
        <v>531</v>
      </c>
      <c r="B103" s="612" t="s">
        <v>59</v>
      </c>
      <c r="C103" s="577">
        <v>0.11</v>
      </c>
      <c r="D103" s="577">
        <v>0.12</v>
      </c>
      <c r="E103" s="577">
        <v>0.12</v>
      </c>
      <c r="F103" s="577">
        <v>0.12</v>
      </c>
      <c r="G103" s="577">
        <v>0.11</v>
      </c>
      <c r="H103" s="577">
        <v>0.12</v>
      </c>
      <c r="I103" s="577">
        <v>0.12</v>
      </c>
      <c r="J103" s="577">
        <v>0.11</v>
      </c>
      <c r="K103" s="577">
        <v>0.12</v>
      </c>
      <c r="L103" s="577">
        <v>0.11</v>
      </c>
      <c r="M103" s="577">
        <v>0.11</v>
      </c>
      <c r="N103" s="577">
        <v>0.11</v>
      </c>
      <c r="O103" s="577">
        <v>0.11</v>
      </c>
      <c r="P103" s="577">
        <v>0.11</v>
      </c>
      <c r="Q103" s="577">
        <v>0.11</v>
      </c>
    </row>
    <row r="104" spans="1:17" ht="16.5" customHeight="1" x14ac:dyDescent="0.45">
      <c r="A104" s="794"/>
      <c r="B104" s="318" t="s">
        <v>60</v>
      </c>
      <c r="C104" s="577">
        <v>0.2</v>
      </c>
      <c r="D104" s="577">
        <v>0.22</v>
      </c>
      <c r="E104" s="577">
        <v>0.21</v>
      </c>
      <c r="F104" s="577">
        <v>0.2</v>
      </c>
      <c r="G104" s="577">
        <v>0.2</v>
      </c>
      <c r="H104" s="577">
        <v>0.19</v>
      </c>
      <c r="I104" s="577">
        <v>0.18</v>
      </c>
      <c r="J104" s="577">
        <v>0.18</v>
      </c>
      <c r="K104" s="577">
        <v>0.17</v>
      </c>
      <c r="L104" s="577">
        <v>0.17</v>
      </c>
      <c r="M104" s="577">
        <v>0.17</v>
      </c>
      <c r="N104" s="577">
        <v>0.16</v>
      </c>
      <c r="O104" s="577">
        <v>0.16</v>
      </c>
      <c r="P104" s="577">
        <v>0.15</v>
      </c>
      <c r="Q104" s="577">
        <v>0.15</v>
      </c>
    </row>
    <row r="105" spans="1:17" ht="16.5" customHeight="1" x14ac:dyDescent="0.45">
      <c r="A105" s="794"/>
      <c r="B105" s="318" t="s">
        <v>3</v>
      </c>
      <c r="C105" s="577"/>
      <c r="D105" s="577"/>
      <c r="E105" s="577"/>
      <c r="F105" s="577"/>
      <c r="G105" s="577"/>
      <c r="H105" s="577"/>
      <c r="I105" s="577"/>
      <c r="J105" s="577"/>
      <c r="K105" s="577"/>
      <c r="L105" s="577"/>
      <c r="M105" s="577"/>
      <c r="N105" s="577">
        <v>0</v>
      </c>
      <c r="O105" s="577">
        <v>0</v>
      </c>
      <c r="P105" s="577">
        <v>0</v>
      </c>
      <c r="Q105" s="577">
        <v>0</v>
      </c>
    </row>
    <row r="106" spans="1:17" ht="16.5" customHeight="1" x14ac:dyDescent="0.45">
      <c r="A106" s="795"/>
      <c r="B106" s="206" t="s">
        <v>18</v>
      </c>
      <c r="C106" s="578">
        <v>0.31</v>
      </c>
      <c r="D106" s="578">
        <v>0.33</v>
      </c>
      <c r="E106" s="578">
        <v>0.32</v>
      </c>
      <c r="F106" s="578">
        <v>0.32</v>
      </c>
      <c r="G106" s="578">
        <v>0.31</v>
      </c>
      <c r="H106" s="578">
        <v>0.31</v>
      </c>
      <c r="I106" s="578">
        <v>0.3</v>
      </c>
      <c r="J106" s="578">
        <v>0.28999999999999998</v>
      </c>
      <c r="K106" s="578">
        <v>0.28999999999999998</v>
      </c>
      <c r="L106" s="578">
        <v>0.28999999999999998</v>
      </c>
      <c r="M106" s="578">
        <v>0.28000000000000003</v>
      </c>
      <c r="N106" s="578">
        <v>0.27</v>
      </c>
      <c r="O106" s="578">
        <v>0.26</v>
      </c>
      <c r="P106" s="578">
        <v>0.26</v>
      </c>
      <c r="Q106" s="578">
        <v>0.26</v>
      </c>
    </row>
    <row r="107" spans="1:17" ht="16.5" customHeight="1" x14ac:dyDescent="0.45">
      <c r="A107" s="793" t="s">
        <v>532</v>
      </c>
      <c r="B107" s="612" t="s">
        <v>59</v>
      </c>
      <c r="C107" s="577">
        <v>0.1</v>
      </c>
      <c r="D107" s="577">
        <v>0.1</v>
      </c>
      <c r="E107" s="577">
        <v>0.11</v>
      </c>
      <c r="F107" s="577">
        <v>0.11</v>
      </c>
      <c r="G107" s="577">
        <v>0.11</v>
      </c>
      <c r="H107" s="577">
        <v>0.11</v>
      </c>
      <c r="I107" s="577">
        <v>0.11</v>
      </c>
      <c r="J107" s="577">
        <v>0.11</v>
      </c>
      <c r="K107" s="577">
        <v>0.11</v>
      </c>
      <c r="L107" s="577">
        <v>0.11</v>
      </c>
      <c r="M107" s="577">
        <v>0.11</v>
      </c>
      <c r="N107" s="577">
        <v>0.11</v>
      </c>
      <c r="O107" s="577">
        <v>0.11</v>
      </c>
      <c r="P107" s="577">
        <v>0.11</v>
      </c>
      <c r="Q107" s="577">
        <v>0.11</v>
      </c>
    </row>
    <row r="108" spans="1:17" ht="16.5" customHeight="1" x14ac:dyDescent="0.45">
      <c r="A108" s="794"/>
      <c r="B108" s="318" t="s">
        <v>60</v>
      </c>
      <c r="C108" s="577">
        <v>0.22</v>
      </c>
      <c r="D108" s="577">
        <v>0.23</v>
      </c>
      <c r="E108" s="577">
        <v>0.22</v>
      </c>
      <c r="F108" s="577">
        <v>0.21</v>
      </c>
      <c r="G108" s="577">
        <v>0.21</v>
      </c>
      <c r="H108" s="577">
        <v>0.2</v>
      </c>
      <c r="I108" s="577">
        <v>0.2</v>
      </c>
      <c r="J108" s="577">
        <v>0.19</v>
      </c>
      <c r="K108" s="577">
        <v>0.19</v>
      </c>
      <c r="L108" s="577">
        <v>0.19</v>
      </c>
      <c r="M108" s="577">
        <v>0.18</v>
      </c>
      <c r="N108" s="577">
        <v>0.18</v>
      </c>
      <c r="O108" s="577">
        <v>0.17</v>
      </c>
      <c r="P108" s="577">
        <v>0.17</v>
      </c>
      <c r="Q108" s="577">
        <v>0.16</v>
      </c>
    </row>
    <row r="109" spans="1:17" ht="16.5" customHeight="1" x14ac:dyDescent="0.45">
      <c r="A109" s="794"/>
      <c r="B109" s="318" t="s">
        <v>3</v>
      </c>
      <c r="C109" s="577"/>
      <c r="D109" s="577"/>
      <c r="E109" s="577"/>
      <c r="F109" s="577"/>
      <c r="G109" s="577"/>
      <c r="H109" s="577"/>
      <c r="I109" s="577"/>
      <c r="J109" s="577"/>
      <c r="K109" s="577"/>
      <c r="L109" s="577"/>
      <c r="M109" s="577"/>
      <c r="N109" s="577">
        <v>0</v>
      </c>
      <c r="O109" s="577">
        <v>0</v>
      </c>
      <c r="P109" s="577">
        <v>0</v>
      </c>
      <c r="Q109" s="577">
        <v>0</v>
      </c>
    </row>
    <row r="110" spans="1:17" ht="16.5" customHeight="1" x14ac:dyDescent="0.45">
      <c r="A110" s="795"/>
      <c r="B110" s="206" t="s">
        <v>18</v>
      </c>
      <c r="C110" s="578">
        <v>0.32</v>
      </c>
      <c r="D110" s="578">
        <v>0.33</v>
      </c>
      <c r="E110" s="578">
        <v>0.32</v>
      </c>
      <c r="F110" s="578">
        <v>0.31</v>
      </c>
      <c r="G110" s="578">
        <v>0.32</v>
      </c>
      <c r="H110" s="578">
        <v>0.31</v>
      </c>
      <c r="I110" s="578">
        <v>0.31</v>
      </c>
      <c r="J110" s="578">
        <v>0.3</v>
      </c>
      <c r="K110" s="578">
        <v>0.3</v>
      </c>
      <c r="L110" s="578">
        <v>0.3</v>
      </c>
      <c r="M110" s="578">
        <v>0.28999999999999998</v>
      </c>
      <c r="N110" s="578">
        <v>0.28999999999999998</v>
      </c>
      <c r="O110" s="578">
        <v>0.28000000000000003</v>
      </c>
      <c r="P110" s="578">
        <v>0.28000000000000003</v>
      </c>
      <c r="Q110" s="578">
        <v>0.27</v>
      </c>
    </row>
    <row r="111" spans="1:17" ht="16.5" customHeight="1" x14ac:dyDescent="0.45">
      <c r="A111" s="793" t="s">
        <v>68</v>
      </c>
      <c r="B111" s="612" t="s">
        <v>59</v>
      </c>
      <c r="C111" s="577">
        <v>0.04</v>
      </c>
      <c r="D111" s="577">
        <v>0.04</v>
      </c>
      <c r="E111" s="577">
        <v>0.05</v>
      </c>
      <c r="F111" s="577">
        <v>0.05</v>
      </c>
      <c r="G111" s="577">
        <v>0.06</v>
      </c>
      <c r="H111" s="577">
        <v>0.06</v>
      </c>
      <c r="I111" s="577">
        <v>0.06</v>
      </c>
      <c r="J111" s="577">
        <v>0.06</v>
      </c>
      <c r="K111" s="577">
        <v>7.0000000000000007E-2</v>
      </c>
      <c r="L111" s="577">
        <v>0.06</v>
      </c>
      <c r="M111" s="577">
        <v>0.06</v>
      </c>
      <c r="N111" s="577">
        <v>0.06</v>
      </c>
      <c r="O111" s="577">
        <v>0.06</v>
      </c>
      <c r="P111" s="577">
        <v>0.06</v>
      </c>
      <c r="Q111" s="577">
        <v>0.06</v>
      </c>
    </row>
    <row r="112" spans="1:17" ht="16.5" customHeight="1" x14ac:dyDescent="0.45">
      <c r="A112" s="794"/>
      <c r="B112" s="318" t="s">
        <v>60</v>
      </c>
      <c r="C112" s="577">
        <v>0.09</v>
      </c>
      <c r="D112" s="577">
        <v>0.09</v>
      </c>
      <c r="E112" s="577">
        <v>0.09</v>
      </c>
      <c r="F112" s="577">
        <v>0.1</v>
      </c>
      <c r="G112" s="577">
        <v>0.1</v>
      </c>
      <c r="H112" s="577">
        <v>0.1</v>
      </c>
      <c r="I112" s="577">
        <v>0.11</v>
      </c>
      <c r="J112" s="577">
        <v>0.11</v>
      </c>
      <c r="K112" s="577">
        <v>0.11</v>
      </c>
      <c r="L112" s="577">
        <v>0.1</v>
      </c>
      <c r="M112" s="577">
        <v>0.1</v>
      </c>
      <c r="N112" s="577">
        <v>0.09</v>
      </c>
      <c r="O112" s="577">
        <v>0.09</v>
      </c>
      <c r="P112" s="577">
        <v>0.09</v>
      </c>
      <c r="Q112" s="577">
        <v>0.09</v>
      </c>
    </row>
    <row r="113" spans="1:17" ht="16.5" customHeight="1" x14ac:dyDescent="0.45">
      <c r="A113" s="794"/>
      <c r="B113" s="318" t="s">
        <v>3</v>
      </c>
      <c r="C113" s="577"/>
      <c r="D113" s="577"/>
      <c r="E113" s="577"/>
      <c r="F113" s="577"/>
      <c r="G113" s="577"/>
      <c r="H113" s="577"/>
      <c r="I113" s="577"/>
      <c r="J113" s="577"/>
      <c r="K113" s="577"/>
      <c r="L113" s="577"/>
      <c r="M113" s="577"/>
      <c r="N113" s="577">
        <v>0</v>
      </c>
      <c r="O113" s="577">
        <v>0</v>
      </c>
      <c r="P113" s="577">
        <v>0</v>
      </c>
      <c r="Q113" s="577">
        <v>0</v>
      </c>
    </row>
    <row r="114" spans="1:17" ht="16.5" customHeight="1" x14ac:dyDescent="0.45">
      <c r="A114" s="795"/>
      <c r="B114" s="206" t="s">
        <v>18</v>
      </c>
      <c r="C114" s="578">
        <v>0.13</v>
      </c>
      <c r="D114" s="578">
        <v>0.13</v>
      </c>
      <c r="E114" s="578">
        <v>0.14000000000000001</v>
      </c>
      <c r="F114" s="578">
        <v>0.15</v>
      </c>
      <c r="G114" s="578">
        <v>0.16</v>
      </c>
      <c r="H114" s="578">
        <v>0.17</v>
      </c>
      <c r="I114" s="578">
        <v>0.17</v>
      </c>
      <c r="J114" s="578">
        <v>0.17</v>
      </c>
      <c r="K114" s="578">
        <v>0.17</v>
      </c>
      <c r="L114" s="578">
        <v>0.16</v>
      </c>
      <c r="M114" s="578">
        <v>0.17</v>
      </c>
      <c r="N114" s="578">
        <v>0.15</v>
      </c>
      <c r="O114" s="578">
        <v>0.15</v>
      </c>
      <c r="P114" s="578">
        <v>0.15</v>
      </c>
      <c r="Q114" s="578">
        <v>0.15</v>
      </c>
    </row>
    <row r="115" spans="1:17" ht="16.5" customHeight="1" x14ac:dyDescent="0.45">
      <c r="A115" s="793" t="s">
        <v>660</v>
      </c>
      <c r="B115" s="612" t="s">
        <v>59</v>
      </c>
      <c r="C115" s="577">
        <v>0.03</v>
      </c>
      <c r="D115" s="577">
        <v>0.03</v>
      </c>
      <c r="E115" s="577">
        <v>0.03</v>
      </c>
      <c r="F115" s="577">
        <v>0.04</v>
      </c>
      <c r="G115" s="577">
        <v>0.04</v>
      </c>
      <c r="H115" s="577">
        <v>0.05</v>
      </c>
      <c r="I115" s="577">
        <v>0.05</v>
      </c>
      <c r="J115" s="577">
        <v>0.05</v>
      </c>
      <c r="K115" s="577">
        <v>0.06</v>
      </c>
      <c r="L115" s="577">
        <v>0.06</v>
      </c>
      <c r="M115" s="577">
        <v>7.0000000000000007E-2</v>
      </c>
      <c r="N115" s="577">
        <v>0.08</v>
      </c>
      <c r="O115" s="577">
        <v>0.09</v>
      </c>
      <c r="P115" s="577">
        <v>0.09</v>
      </c>
      <c r="Q115" s="577">
        <v>0.1</v>
      </c>
    </row>
    <row r="116" spans="1:17" ht="16.5" customHeight="1" x14ac:dyDescent="0.45">
      <c r="A116" s="794"/>
      <c r="B116" s="318" t="s">
        <v>60</v>
      </c>
      <c r="C116" s="577">
        <v>7.0000000000000007E-2</v>
      </c>
      <c r="D116" s="577">
        <v>7.0000000000000007E-2</v>
      </c>
      <c r="E116" s="577">
        <v>7.0000000000000007E-2</v>
      </c>
      <c r="F116" s="577">
        <v>7.0000000000000007E-2</v>
      </c>
      <c r="G116" s="577">
        <v>0.08</v>
      </c>
      <c r="H116" s="577">
        <v>0.08</v>
      </c>
      <c r="I116" s="577">
        <v>0.08</v>
      </c>
      <c r="J116" s="577">
        <v>0.09</v>
      </c>
      <c r="K116" s="577">
        <v>0.09</v>
      </c>
      <c r="L116" s="577">
        <v>0.1</v>
      </c>
      <c r="M116" s="577">
        <v>0.1</v>
      </c>
      <c r="N116" s="577">
        <v>0.13</v>
      </c>
      <c r="O116" s="577">
        <v>0.13</v>
      </c>
      <c r="P116" s="577">
        <v>0.13</v>
      </c>
      <c r="Q116" s="577">
        <v>0.14000000000000001</v>
      </c>
    </row>
    <row r="117" spans="1:17" ht="16.5" customHeight="1" x14ac:dyDescent="0.45">
      <c r="A117" s="794"/>
      <c r="B117" s="318" t="s">
        <v>3</v>
      </c>
      <c r="C117" s="577"/>
      <c r="D117" s="577"/>
      <c r="E117" s="577"/>
      <c r="F117" s="577"/>
      <c r="G117" s="577"/>
      <c r="H117" s="577"/>
      <c r="I117" s="577"/>
      <c r="J117" s="577"/>
      <c r="K117" s="577"/>
      <c r="L117" s="577"/>
      <c r="M117" s="577"/>
      <c r="N117" s="577">
        <v>0</v>
      </c>
      <c r="O117" s="577">
        <v>0</v>
      </c>
      <c r="P117" s="577">
        <v>0</v>
      </c>
      <c r="Q117" s="577">
        <v>0</v>
      </c>
    </row>
    <row r="118" spans="1:17" ht="16.5" customHeight="1" x14ac:dyDescent="0.45">
      <c r="A118" s="795"/>
      <c r="B118" s="206" t="s">
        <v>18</v>
      </c>
      <c r="C118" s="578">
        <v>0.1</v>
      </c>
      <c r="D118" s="578">
        <v>0.1</v>
      </c>
      <c r="E118" s="578">
        <v>0.11</v>
      </c>
      <c r="F118" s="578">
        <v>0.1</v>
      </c>
      <c r="G118" s="578">
        <v>0.12</v>
      </c>
      <c r="H118" s="578">
        <v>0.12</v>
      </c>
      <c r="I118" s="578">
        <v>0.13</v>
      </c>
      <c r="J118" s="578">
        <v>0.14000000000000001</v>
      </c>
      <c r="K118" s="578">
        <v>0.15</v>
      </c>
      <c r="L118" s="578">
        <v>0.16</v>
      </c>
      <c r="M118" s="578">
        <v>0.17</v>
      </c>
      <c r="N118" s="578">
        <v>0.21</v>
      </c>
      <c r="O118" s="578">
        <v>0.21</v>
      </c>
      <c r="P118" s="578">
        <v>0.22</v>
      </c>
      <c r="Q118" s="578">
        <v>0.23</v>
      </c>
    </row>
    <row r="119" spans="1:17" ht="16.5" customHeight="1" x14ac:dyDescent="0.45">
      <c r="A119" s="793" t="s">
        <v>187</v>
      </c>
      <c r="B119" s="612" t="s">
        <v>59</v>
      </c>
      <c r="C119" s="577">
        <v>0</v>
      </c>
      <c r="D119" s="577">
        <v>0</v>
      </c>
      <c r="E119" s="577">
        <v>0</v>
      </c>
      <c r="F119" s="577">
        <v>0</v>
      </c>
      <c r="G119" s="577"/>
      <c r="H119" s="577">
        <v>0</v>
      </c>
      <c r="I119" s="577">
        <v>0</v>
      </c>
      <c r="J119" s="577">
        <v>0</v>
      </c>
      <c r="K119" s="577"/>
      <c r="L119" s="577">
        <v>0</v>
      </c>
      <c r="M119" s="577"/>
      <c r="N119" s="577">
        <v>0</v>
      </c>
      <c r="O119" s="577">
        <v>0</v>
      </c>
      <c r="P119" s="577">
        <v>0</v>
      </c>
      <c r="Q119" s="577">
        <v>0</v>
      </c>
    </row>
    <row r="120" spans="1:17" ht="16.5" customHeight="1" x14ac:dyDescent="0.45">
      <c r="A120" s="794"/>
      <c r="B120" s="318" t="s">
        <v>60</v>
      </c>
      <c r="C120" s="577">
        <v>0</v>
      </c>
      <c r="D120" s="577">
        <v>0</v>
      </c>
      <c r="E120" s="577">
        <v>0</v>
      </c>
      <c r="F120" s="577">
        <v>0</v>
      </c>
      <c r="G120" s="577"/>
      <c r="H120" s="577">
        <v>0</v>
      </c>
      <c r="I120" s="577">
        <v>0</v>
      </c>
      <c r="J120" s="577">
        <v>0</v>
      </c>
      <c r="K120" s="577"/>
      <c r="L120" s="577">
        <v>0</v>
      </c>
      <c r="M120" s="577"/>
      <c r="N120" s="577">
        <v>0</v>
      </c>
      <c r="O120" s="577">
        <v>0</v>
      </c>
      <c r="P120" s="577">
        <v>0</v>
      </c>
      <c r="Q120" s="577">
        <v>0</v>
      </c>
    </row>
    <row r="121" spans="1:17" ht="16.5" customHeight="1" x14ac:dyDescent="0.45">
      <c r="A121" s="794"/>
      <c r="B121" s="318" t="s">
        <v>3</v>
      </c>
      <c r="C121" s="577"/>
      <c r="D121" s="577"/>
      <c r="E121" s="577"/>
      <c r="F121" s="577"/>
      <c r="G121" s="577"/>
      <c r="H121" s="577"/>
      <c r="I121" s="577"/>
      <c r="J121" s="577"/>
      <c r="K121" s="577"/>
      <c r="L121" s="577"/>
      <c r="M121" s="577"/>
      <c r="N121" s="577">
        <v>0.01</v>
      </c>
      <c r="O121" s="577">
        <v>0.01</v>
      </c>
      <c r="P121" s="577">
        <v>0.01</v>
      </c>
      <c r="Q121" s="577">
        <v>0</v>
      </c>
    </row>
    <row r="122" spans="1:17" ht="16.5" customHeight="1" x14ac:dyDescent="0.45">
      <c r="A122" s="795"/>
      <c r="B122" s="206" t="s">
        <v>18</v>
      </c>
      <c r="C122" s="578">
        <v>0</v>
      </c>
      <c r="D122" s="578">
        <v>0</v>
      </c>
      <c r="E122" s="578">
        <v>0</v>
      </c>
      <c r="F122" s="578">
        <v>0</v>
      </c>
      <c r="G122" s="578"/>
      <c r="H122" s="578">
        <v>0</v>
      </c>
      <c r="I122" s="578">
        <v>0</v>
      </c>
      <c r="J122" s="578">
        <v>0</v>
      </c>
      <c r="K122" s="578"/>
      <c r="L122" s="578">
        <v>0</v>
      </c>
      <c r="M122" s="578"/>
      <c r="N122" s="578">
        <v>0.01</v>
      </c>
      <c r="O122" s="578">
        <v>0.01</v>
      </c>
      <c r="P122" s="578">
        <v>0.01</v>
      </c>
      <c r="Q122" s="578">
        <v>0</v>
      </c>
    </row>
    <row r="123" spans="1:17" ht="16.5" customHeight="1" x14ac:dyDescent="0.45">
      <c r="A123" s="796" t="s">
        <v>18</v>
      </c>
      <c r="B123" s="610" t="s">
        <v>59</v>
      </c>
      <c r="C123" s="579">
        <v>0.28999999999999998</v>
      </c>
      <c r="D123" s="579">
        <v>0.28999999999999998</v>
      </c>
      <c r="E123" s="579">
        <v>0.32</v>
      </c>
      <c r="F123" s="579">
        <v>0.31</v>
      </c>
      <c r="G123" s="579">
        <v>0.33</v>
      </c>
      <c r="H123" s="579">
        <v>0.33</v>
      </c>
      <c r="I123" s="579">
        <v>0.32</v>
      </c>
      <c r="J123" s="579">
        <v>0.35</v>
      </c>
      <c r="K123" s="579">
        <v>0.36</v>
      </c>
      <c r="L123" s="579">
        <v>0.36</v>
      </c>
      <c r="M123" s="579">
        <v>0.37</v>
      </c>
      <c r="N123" s="579">
        <v>0.4</v>
      </c>
      <c r="O123" s="579">
        <v>0.4</v>
      </c>
      <c r="P123" s="579">
        <v>0.41</v>
      </c>
      <c r="Q123" s="579">
        <v>0.41</v>
      </c>
    </row>
    <row r="124" spans="1:17" ht="16.5" customHeight="1" x14ac:dyDescent="0.45">
      <c r="A124" s="797"/>
      <c r="B124" s="443" t="s">
        <v>60</v>
      </c>
      <c r="C124" s="579">
        <v>0.56000000000000005</v>
      </c>
      <c r="D124" s="579">
        <v>0.56000000000000005</v>
      </c>
      <c r="E124" s="579">
        <v>0.6</v>
      </c>
      <c r="F124" s="579">
        <v>0.55000000000000004</v>
      </c>
      <c r="G124" s="579">
        <v>0.56999999999999995</v>
      </c>
      <c r="H124" s="579">
        <v>0.56000000000000005</v>
      </c>
      <c r="I124" s="579">
        <v>0.53</v>
      </c>
      <c r="J124" s="579">
        <v>0.56999999999999995</v>
      </c>
      <c r="K124" s="579">
        <v>0.56000000000000005</v>
      </c>
      <c r="L124" s="579">
        <v>0.56000000000000005</v>
      </c>
      <c r="M124" s="579">
        <v>0.56999999999999995</v>
      </c>
      <c r="N124" s="579">
        <v>0.6</v>
      </c>
      <c r="O124" s="579">
        <v>0.59</v>
      </c>
      <c r="P124" s="579">
        <v>0.59</v>
      </c>
      <c r="Q124" s="579">
        <v>0.59</v>
      </c>
    </row>
    <row r="125" spans="1:17" ht="16.5" customHeight="1" x14ac:dyDescent="0.45">
      <c r="A125" s="797"/>
      <c r="B125" s="443" t="s">
        <v>3</v>
      </c>
      <c r="C125" s="579">
        <v>0.15</v>
      </c>
      <c r="D125" s="579">
        <v>0.14000000000000001</v>
      </c>
      <c r="E125" s="579">
        <v>0.08</v>
      </c>
      <c r="F125" s="579">
        <v>0.14000000000000001</v>
      </c>
      <c r="G125" s="579">
        <v>0.1</v>
      </c>
      <c r="H125" s="579">
        <v>0.11</v>
      </c>
      <c r="I125" s="579">
        <v>0.15</v>
      </c>
      <c r="J125" s="579">
        <v>0.08</v>
      </c>
      <c r="K125" s="579">
        <v>0.08</v>
      </c>
      <c r="L125" s="579">
        <v>0.08</v>
      </c>
      <c r="M125" s="579">
        <v>0.06</v>
      </c>
      <c r="N125" s="579">
        <v>0.01</v>
      </c>
      <c r="O125" s="579">
        <v>0.01</v>
      </c>
      <c r="P125" s="579">
        <v>0.01</v>
      </c>
      <c r="Q125" s="579">
        <v>0.01</v>
      </c>
    </row>
    <row r="126" spans="1:17" ht="16.5" customHeight="1" x14ac:dyDescent="0.45">
      <c r="A126" s="798"/>
      <c r="B126" s="444" t="s">
        <v>18</v>
      </c>
      <c r="C126" s="580">
        <v>1</v>
      </c>
      <c r="D126" s="580">
        <v>1</v>
      </c>
      <c r="E126" s="580">
        <v>1</v>
      </c>
      <c r="F126" s="580">
        <v>1</v>
      </c>
      <c r="G126" s="580">
        <v>1</v>
      </c>
      <c r="H126" s="580">
        <v>1</v>
      </c>
      <c r="I126" s="580">
        <v>1</v>
      </c>
      <c r="J126" s="580">
        <v>1</v>
      </c>
      <c r="K126" s="580">
        <v>1</v>
      </c>
      <c r="L126" s="580">
        <v>1</v>
      </c>
      <c r="M126" s="580">
        <v>1</v>
      </c>
      <c r="N126" s="580">
        <v>1</v>
      </c>
      <c r="O126" s="580">
        <v>1</v>
      </c>
      <c r="P126" s="580">
        <v>1</v>
      </c>
      <c r="Q126" s="580">
        <v>1</v>
      </c>
    </row>
    <row r="127" spans="1:17" ht="16.5" customHeight="1" x14ac:dyDescent="0.45">
      <c r="A127" s="416"/>
      <c r="B127" s="416"/>
      <c r="C127" s="416"/>
      <c r="D127" s="416"/>
      <c r="E127" s="318"/>
      <c r="F127" s="318"/>
      <c r="G127" s="318"/>
      <c r="H127" s="416"/>
      <c r="I127" s="416"/>
      <c r="J127" s="416"/>
      <c r="K127" s="416"/>
      <c r="L127" s="416"/>
      <c r="M127" s="416"/>
      <c r="N127" s="416"/>
      <c r="O127" s="416"/>
      <c r="P127" s="416"/>
      <c r="Q127" s="416"/>
    </row>
    <row r="128" spans="1:17" s="13" customFormat="1" ht="33" customHeight="1" x14ac:dyDescent="0.35">
      <c r="A128" s="734" t="s">
        <v>545</v>
      </c>
      <c r="B128" s="734"/>
      <c r="C128" s="734"/>
      <c r="D128" s="734"/>
      <c r="E128" s="734"/>
      <c r="F128" s="734"/>
      <c r="G128" s="734"/>
      <c r="H128" s="734"/>
      <c r="I128" s="734"/>
      <c r="J128" s="734"/>
      <c r="K128" s="734"/>
      <c r="L128" s="734"/>
      <c r="M128" s="734"/>
      <c r="N128" s="734"/>
      <c r="O128" s="734"/>
      <c r="P128" s="734"/>
      <c r="Q128" s="734"/>
    </row>
    <row r="129" spans="1:17" s="464" customFormat="1" ht="30" customHeight="1" x14ac:dyDescent="0.35">
      <c r="A129" s="558" t="s">
        <v>662</v>
      </c>
      <c r="B129" s="558" t="s">
        <v>685</v>
      </c>
      <c r="C129" s="330" t="s">
        <v>533</v>
      </c>
      <c r="D129" s="330" t="s">
        <v>534</v>
      </c>
      <c r="E129" s="330" t="s">
        <v>535</v>
      </c>
      <c r="F129" s="330" t="s">
        <v>536</v>
      </c>
      <c r="G129" s="330" t="s">
        <v>537</v>
      </c>
      <c r="H129" s="330" t="s">
        <v>538</v>
      </c>
      <c r="I129" s="330" t="s">
        <v>539</v>
      </c>
      <c r="J129" s="330" t="s">
        <v>540</v>
      </c>
      <c r="K129" s="330" t="s">
        <v>541</v>
      </c>
      <c r="L129" s="330" t="s">
        <v>542</v>
      </c>
      <c r="M129" s="330" t="s">
        <v>358</v>
      </c>
      <c r="N129" s="330" t="s">
        <v>359</v>
      </c>
      <c r="O129" s="330" t="s">
        <v>577</v>
      </c>
      <c r="P129" s="330" t="s">
        <v>688</v>
      </c>
      <c r="Q129" s="330" t="s">
        <v>689</v>
      </c>
    </row>
    <row r="130" spans="1:17" ht="16.5" customHeight="1" x14ac:dyDescent="0.45">
      <c r="A130" s="793" t="s">
        <v>530</v>
      </c>
      <c r="B130" s="612" t="s">
        <v>59</v>
      </c>
      <c r="C130" s="570">
        <v>5969</v>
      </c>
      <c r="D130" s="570">
        <v>5584</v>
      </c>
      <c r="E130" s="570">
        <v>6005</v>
      </c>
      <c r="F130" s="570">
        <v>6535</v>
      </c>
      <c r="G130" s="570">
        <v>5292</v>
      </c>
      <c r="H130" s="570">
        <v>4990</v>
      </c>
      <c r="I130" s="570">
        <v>5873</v>
      </c>
      <c r="J130" s="570">
        <v>6736</v>
      </c>
      <c r="K130" s="570">
        <v>6818</v>
      </c>
      <c r="L130" s="570">
        <v>8577</v>
      </c>
      <c r="M130" s="570">
        <v>9652</v>
      </c>
      <c r="N130" s="570">
        <v>11342</v>
      </c>
      <c r="O130" s="570">
        <v>12142</v>
      </c>
      <c r="P130" s="570">
        <v>13720</v>
      </c>
      <c r="Q130" s="570">
        <v>14958</v>
      </c>
    </row>
    <row r="131" spans="1:17" ht="16.5" customHeight="1" x14ac:dyDescent="0.45">
      <c r="A131" s="794"/>
      <c r="B131" s="318" t="s">
        <v>60</v>
      </c>
      <c r="C131" s="570">
        <v>6664</v>
      </c>
      <c r="D131" s="570">
        <v>6161</v>
      </c>
      <c r="E131" s="570">
        <v>6703</v>
      </c>
      <c r="F131" s="570">
        <v>7531</v>
      </c>
      <c r="G131" s="570">
        <v>5951</v>
      </c>
      <c r="H131" s="570">
        <v>5504</v>
      </c>
      <c r="I131" s="570">
        <v>6277</v>
      </c>
      <c r="J131" s="570">
        <v>7520</v>
      </c>
      <c r="K131" s="570">
        <v>7528</v>
      </c>
      <c r="L131" s="570">
        <v>9630</v>
      </c>
      <c r="M131" s="570">
        <v>11047</v>
      </c>
      <c r="N131" s="570">
        <v>12933</v>
      </c>
      <c r="O131" s="570">
        <v>13846</v>
      </c>
      <c r="P131" s="570">
        <v>16573</v>
      </c>
      <c r="Q131" s="570">
        <v>18126</v>
      </c>
    </row>
    <row r="132" spans="1:17" ht="16.5" customHeight="1" x14ac:dyDescent="0.45">
      <c r="A132" s="794"/>
      <c r="B132" s="318" t="s">
        <v>3</v>
      </c>
      <c r="C132" s="570"/>
      <c r="D132" s="570"/>
      <c r="E132" s="570"/>
      <c r="F132" s="570"/>
      <c r="G132" s="570"/>
      <c r="H132" s="570"/>
      <c r="I132" s="570"/>
      <c r="J132" s="570"/>
      <c r="K132" s="570"/>
      <c r="L132" s="570"/>
      <c r="M132" s="570"/>
      <c r="N132" s="570">
        <v>3531</v>
      </c>
      <c r="O132" s="570">
        <v>3949</v>
      </c>
      <c r="P132" s="570">
        <v>4433</v>
      </c>
      <c r="Q132" s="570">
        <v>8532</v>
      </c>
    </row>
    <row r="133" spans="1:17" ht="16.5" customHeight="1" x14ac:dyDescent="0.45">
      <c r="A133" s="795"/>
      <c r="B133" s="206" t="s">
        <v>18</v>
      </c>
      <c r="C133" s="572">
        <v>6340</v>
      </c>
      <c r="D133" s="572">
        <v>5895</v>
      </c>
      <c r="E133" s="572">
        <v>6384</v>
      </c>
      <c r="F133" s="572">
        <v>7075</v>
      </c>
      <c r="G133" s="572">
        <v>5650</v>
      </c>
      <c r="H133" s="572">
        <v>5268</v>
      </c>
      <c r="I133" s="572">
        <v>6094</v>
      </c>
      <c r="J133" s="572">
        <v>7159</v>
      </c>
      <c r="K133" s="572">
        <v>7201</v>
      </c>
      <c r="L133" s="572">
        <v>9145</v>
      </c>
      <c r="M133" s="572">
        <v>10403</v>
      </c>
      <c r="N133" s="572">
        <v>11985</v>
      </c>
      <c r="O133" s="572">
        <v>12964</v>
      </c>
      <c r="P133" s="572">
        <v>15158</v>
      </c>
      <c r="Q133" s="572">
        <v>16601</v>
      </c>
    </row>
    <row r="134" spans="1:17" ht="16.5" customHeight="1" x14ac:dyDescent="0.45">
      <c r="A134" s="793" t="s">
        <v>531</v>
      </c>
      <c r="B134" s="612" t="s">
        <v>59</v>
      </c>
      <c r="C134" s="573">
        <v>15008</v>
      </c>
      <c r="D134" s="573">
        <v>18167</v>
      </c>
      <c r="E134" s="573">
        <v>19888</v>
      </c>
      <c r="F134" s="573">
        <v>21383</v>
      </c>
      <c r="G134" s="573">
        <v>19653</v>
      </c>
      <c r="H134" s="573">
        <v>18029</v>
      </c>
      <c r="I134" s="573">
        <v>20440</v>
      </c>
      <c r="J134" s="573">
        <v>23027</v>
      </c>
      <c r="K134" s="573">
        <v>24256</v>
      </c>
      <c r="L134" s="573">
        <v>27627</v>
      </c>
      <c r="M134" s="573">
        <v>31397</v>
      </c>
      <c r="N134" s="573">
        <v>35206</v>
      </c>
      <c r="O134" s="573">
        <v>37910</v>
      </c>
      <c r="P134" s="573">
        <v>42851</v>
      </c>
      <c r="Q134" s="573">
        <v>47947</v>
      </c>
    </row>
    <row r="135" spans="1:17" ht="16.5" customHeight="1" x14ac:dyDescent="0.45">
      <c r="A135" s="794"/>
      <c r="B135" s="318" t="s">
        <v>60</v>
      </c>
      <c r="C135" s="570">
        <v>23549</v>
      </c>
      <c r="D135" s="570">
        <v>27745</v>
      </c>
      <c r="E135" s="570">
        <v>27841</v>
      </c>
      <c r="F135" s="570">
        <v>29361</v>
      </c>
      <c r="G135" s="570">
        <v>26628</v>
      </c>
      <c r="H135" s="570">
        <v>23635</v>
      </c>
      <c r="I135" s="570">
        <v>25386</v>
      </c>
      <c r="J135" s="570">
        <v>29238</v>
      </c>
      <c r="K135" s="570">
        <v>29260</v>
      </c>
      <c r="L135" s="570">
        <v>34338</v>
      </c>
      <c r="M135" s="570">
        <v>38483</v>
      </c>
      <c r="N135" s="570">
        <v>43607</v>
      </c>
      <c r="O135" s="570">
        <v>46994</v>
      </c>
      <c r="P135" s="570">
        <v>52730</v>
      </c>
      <c r="Q135" s="570">
        <v>59742</v>
      </c>
    </row>
    <row r="136" spans="1:17" ht="16.5" customHeight="1" x14ac:dyDescent="0.45">
      <c r="A136" s="794"/>
      <c r="B136" s="318" t="s">
        <v>3</v>
      </c>
      <c r="C136" s="570"/>
      <c r="D136" s="570"/>
      <c r="E136" s="570"/>
      <c r="F136" s="570"/>
      <c r="G136" s="570"/>
      <c r="H136" s="570"/>
      <c r="I136" s="570"/>
      <c r="J136" s="570"/>
      <c r="K136" s="570"/>
      <c r="L136" s="570"/>
      <c r="M136" s="570"/>
      <c r="N136" s="570">
        <v>11803</v>
      </c>
      <c r="O136" s="570">
        <v>13828</v>
      </c>
      <c r="P136" s="570">
        <v>11554</v>
      </c>
      <c r="Q136" s="570">
        <v>13820</v>
      </c>
    </row>
    <row r="137" spans="1:17" ht="16.5" customHeight="1" x14ac:dyDescent="0.45">
      <c r="A137" s="795"/>
      <c r="B137" s="206" t="s">
        <v>18</v>
      </c>
      <c r="C137" s="572">
        <v>19585</v>
      </c>
      <c r="D137" s="572">
        <v>23427</v>
      </c>
      <c r="E137" s="572">
        <v>24347</v>
      </c>
      <c r="F137" s="572">
        <v>25806</v>
      </c>
      <c r="G137" s="572">
        <v>23540</v>
      </c>
      <c r="H137" s="572">
        <v>21139</v>
      </c>
      <c r="I137" s="572">
        <v>23216</v>
      </c>
      <c r="J137" s="572">
        <v>26462</v>
      </c>
      <c r="K137" s="572">
        <v>27032</v>
      </c>
      <c r="L137" s="572">
        <v>31340</v>
      </c>
      <c r="M137" s="572">
        <v>35292</v>
      </c>
      <c r="N137" s="572">
        <v>39543</v>
      </c>
      <c r="O137" s="572">
        <v>42741</v>
      </c>
      <c r="P137" s="572">
        <v>48077</v>
      </c>
      <c r="Q137" s="572">
        <v>54191</v>
      </c>
    </row>
    <row r="138" spans="1:17" ht="16.5" customHeight="1" x14ac:dyDescent="0.45">
      <c r="A138" s="793" t="s">
        <v>532</v>
      </c>
      <c r="B138" s="612" t="s">
        <v>59</v>
      </c>
      <c r="C138" s="573">
        <v>31569</v>
      </c>
      <c r="D138" s="573">
        <v>36917</v>
      </c>
      <c r="E138" s="573">
        <v>42834</v>
      </c>
      <c r="F138" s="573">
        <v>45878</v>
      </c>
      <c r="G138" s="573">
        <v>43796</v>
      </c>
      <c r="H138" s="573">
        <v>40058</v>
      </c>
      <c r="I138" s="573">
        <v>45194</v>
      </c>
      <c r="J138" s="573">
        <v>49870</v>
      </c>
      <c r="K138" s="573">
        <v>50813</v>
      </c>
      <c r="L138" s="573">
        <v>58320</v>
      </c>
      <c r="M138" s="573">
        <v>64316</v>
      </c>
      <c r="N138" s="573">
        <v>73335</v>
      </c>
      <c r="O138" s="573">
        <v>77648</v>
      </c>
      <c r="P138" s="573">
        <v>86833</v>
      </c>
      <c r="Q138" s="573">
        <v>94280</v>
      </c>
    </row>
    <row r="139" spans="1:17" ht="16.5" customHeight="1" x14ac:dyDescent="0.45">
      <c r="A139" s="794"/>
      <c r="B139" s="318" t="s">
        <v>60</v>
      </c>
      <c r="C139" s="570">
        <v>57092</v>
      </c>
      <c r="D139" s="570">
        <v>63466</v>
      </c>
      <c r="E139" s="570">
        <v>68275</v>
      </c>
      <c r="F139" s="570">
        <v>71168</v>
      </c>
      <c r="G139" s="570">
        <v>66397</v>
      </c>
      <c r="H139" s="570">
        <v>59788</v>
      </c>
      <c r="I139" s="570">
        <v>64066</v>
      </c>
      <c r="J139" s="570">
        <v>71429</v>
      </c>
      <c r="K139" s="570">
        <v>69683</v>
      </c>
      <c r="L139" s="570">
        <v>78300</v>
      </c>
      <c r="M139" s="570">
        <v>86790</v>
      </c>
      <c r="N139" s="570">
        <v>97439</v>
      </c>
      <c r="O139" s="570">
        <v>101994</v>
      </c>
      <c r="P139" s="570">
        <v>110966</v>
      </c>
      <c r="Q139" s="570">
        <v>120319</v>
      </c>
    </row>
    <row r="140" spans="1:17" ht="16.5" customHeight="1" x14ac:dyDescent="0.45">
      <c r="A140" s="794"/>
      <c r="B140" s="318" t="s">
        <v>3</v>
      </c>
      <c r="C140" s="570"/>
      <c r="D140" s="570"/>
      <c r="E140" s="570"/>
      <c r="F140" s="570"/>
      <c r="G140" s="570"/>
      <c r="H140" s="570"/>
      <c r="I140" s="570"/>
      <c r="J140" s="570"/>
      <c r="K140" s="570"/>
      <c r="L140" s="570"/>
      <c r="M140" s="570"/>
      <c r="N140" s="570">
        <v>20141</v>
      </c>
      <c r="O140" s="570">
        <v>27093</v>
      </c>
      <c r="P140" s="570">
        <v>17900</v>
      </c>
      <c r="Q140" s="570">
        <v>23097</v>
      </c>
    </row>
    <row r="141" spans="1:17" ht="16.5" customHeight="1" x14ac:dyDescent="0.45">
      <c r="A141" s="795"/>
      <c r="B141" s="206" t="s">
        <v>18</v>
      </c>
      <c r="C141" s="572">
        <v>45605</v>
      </c>
      <c r="D141" s="572">
        <v>51803</v>
      </c>
      <c r="E141" s="572">
        <v>57138</v>
      </c>
      <c r="F141" s="572">
        <v>59887</v>
      </c>
      <c r="G141" s="572">
        <v>56408</v>
      </c>
      <c r="H141" s="572">
        <v>51015</v>
      </c>
      <c r="I141" s="572">
        <v>55789</v>
      </c>
      <c r="J141" s="572">
        <v>61790</v>
      </c>
      <c r="K141" s="572">
        <v>61310</v>
      </c>
      <c r="L141" s="572">
        <v>69415</v>
      </c>
      <c r="M141" s="572">
        <v>76681</v>
      </c>
      <c r="N141" s="572">
        <v>86128</v>
      </c>
      <c r="O141" s="572">
        <v>90789</v>
      </c>
      <c r="P141" s="572">
        <v>99783</v>
      </c>
      <c r="Q141" s="572">
        <v>108235</v>
      </c>
    </row>
    <row r="142" spans="1:17" ht="16.5" customHeight="1" x14ac:dyDescent="0.45">
      <c r="A142" s="793" t="s">
        <v>68</v>
      </c>
      <c r="B142" s="612" t="s">
        <v>59</v>
      </c>
      <c r="C142" s="573">
        <v>60852</v>
      </c>
      <c r="D142" s="573">
        <v>66258</v>
      </c>
      <c r="E142" s="573">
        <v>77541</v>
      </c>
      <c r="F142" s="573">
        <v>86762</v>
      </c>
      <c r="G142" s="573">
        <v>82369</v>
      </c>
      <c r="H142" s="573">
        <v>73142</v>
      </c>
      <c r="I142" s="573">
        <v>77599</v>
      </c>
      <c r="J142" s="573">
        <v>86579</v>
      </c>
      <c r="K142" s="573">
        <v>86773</v>
      </c>
      <c r="L142" s="573">
        <v>92966</v>
      </c>
      <c r="M142" s="573">
        <v>105051</v>
      </c>
      <c r="N142" s="573">
        <v>119816</v>
      </c>
      <c r="O142" s="573">
        <v>123764</v>
      </c>
      <c r="P142" s="573">
        <v>138202</v>
      </c>
      <c r="Q142" s="573">
        <v>147143</v>
      </c>
    </row>
    <row r="143" spans="1:17" ht="16.5" customHeight="1" x14ac:dyDescent="0.45">
      <c r="A143" s="794"/>
      <c r="B143" s="318" t="s">
        <v>60</v>
      </c>
      <c r="C143" s="570">
        <v>85749</v>
      </c>
      <c r="D143" s="570">
        <v>86608</v>
      </c>
      <c r="E143" s="570">
        <v>99351</v>
      </c>
      <c r="F143" s="570">
        <v>110279</v>
      </c>
      <c r="G143" s="570">
        <v>97147</v>
      </c>
      <c r="H143" s="570">
        <v>88747</v>
      </c>
      <c r="I143" s="570">
        <v>91456</v>
      </c>
      <c r="J143" s="570">
        <v>104137</v>
      </c>
      <c r="K143" s="570">
        <v>102050</v>
      </c>
      <c r="L143" s="570">
        <v>112968</v>
      </c>
      <c r="M143" s="570">
        <v>125461</v>
      </c>
      <c r="N143" s="570">
        <v>145085</v>
      </c>
      <c r="O143" s="570">
        <v>148159</v>
      </c>
      <c r="P143" s="570">
        <v>159936</v>
      </c>
      <c r="Q143" s="570">
        <v>170445</v>
      </c>
    </row>
    <row r="144" spans="1:17" ht="16.5" customHeight="1" x14ac:dyDescent="0.45">
      <c r="A144" s="794"/>
      <c r="B144" s="318" t="s">
        <v>3</v>
      </c>
      <c r="C144" s="570"/>
      <c r="D144" s="570"/>
      <c r="E144" s="570"/>
      <c r="F144" s="570"/>
      <c r="G144" s="570"/>
      <c r="H144" s="570"/>
      <c r="I144" s="570"/>
      <c r="J144" s="570"/>
      <c r="K144" s="570"/>
      <c r="L144" s="570"/>
      <c r="M144" s="570"/>
      <c r="N144" s="570">
        <v>20200</v>
      </c>
      <c r="O144" s="570">
        <v>32247</v>
      </c>
      <c r="P144" s="570">
        <v>23139</v>
      </c>
      <c r="Q144" s="570">
        <v>32420</v>
      </c>
    </row>
    <row r="145" spans="1:17" ht="16.5" customHeight="1" x14ac:dyDescent="0.45">
      <c r="A145" s="795"/>
      <c r="B145" s="206" t="s">
        <v>18</v>
      </c>
      <c r="C145" s="572">
        <v>76194</v>
      </c>
      <c r="D145" s="572">
        <v>78666</v>
      </c>
      <c r="E145" s="572">
        <v>90781</v>
      </c>
      <c r="F145" s="572">
        <v>100650</v>
      </c>
      <c r="G145" s="572">
        <v>91085</v>
      </c>
      <c r="H145" s="572">
        <v>82201</v>
      </c>
      <c r="I145" s="572">
        <v>85720</v>
      </c>
      <c r="J145" s="572">
        <v>96710</v>
      </c>
      <c r="K145" s="572">
        <v>95635</v>
      </c>
      <c r="L145" s="572">
        <v>104396</v>
      </c>
      <c r="M145" s="572">
        <v>116565</v>
      </c>
      <c r="N145" s="572">
        <v>133364</v>
      </c>
      <c r="O145" s="572">
        <v>137144</v>
      </c>
      <c r="P145" s="572">
        <v>150001</v>
      </c>
      <c r="Q145" s="572">
        <v>159757</v>
      </c>
    </row>
    <row r="146" spans="1:17" ht="16.5" customHeight="1" x14ac:dyDescent="0.45">
      <c r="A146" s="793" t="s">
        <v>660</v>
      </c>
      <c r="B146" s="612" t="s">
        <v>59</v>
      </c>
      <c r="C146" s="573">
        <v>91722</v>
      </c>
      <c r="D146" s="573">
        <v>97595</v>
      </c>
      <c r="E146" s="573">
        <v>108899</v>
      </c>
      <c r="F146" s="573">
        <v>109517</v>
      </c>
      <c r="G146" s="573">
        <v>109507</v>
      </c>
      <c r="H146" s="573">
        <v>97240</v>
      </c>
      <c r="I146" s="573">
        <v>109592</v>
      </c>
      <c r="J146" s="573">
        <v>115115</v>
      </c>
      <c r="K146" s="573">
        <v>118128</v>
      </c>
      <c r="L146" s="573">
        <v>130560</v>
      </c>
      <c r="M146" s="573">
        <v>140563</v>
      </c>
      <c r="N146" s="573">
        <v>153076</v>
      </c>
      <c r="O146" s="573">
        <v>154807</v>
      </c>
      <c r="P146" s="573">
        <v>167479</v>
      </c>
      <c r="Q146" s="573">
        <v>177316</v>
      </c>
    </row>
    <row r="147" spans="1:17" ht="16.5" customHeight="1" x14ac:dyDescent="0.45">
      <c r="A147" s="794"/>
      <c r="B147" s="318" t="s">
        <v>60</v>
      </c>
      <c r="C147" s="570">
        <v>117135</v>
      </c>
      <c r="D147" s="570">
        <v>117849</v>
      </c>
      <c r="E147" s="570">
        <v>148077</v>
      </c>
      <c r="F147" s="570">
        <v>130116</v>
      </c>
      <c r="G147" s="570">
        <v>121848</v>
      </c>
      <c r="H147" s="570">
        <v>110406</v>
      </c>
      <c r="I147" s="570">
        <v>120705</v>
      </c>
      <c r="J147" s="570">
        <v>130111</v>
      </c>
      <c r="K147" s="570">
        <v>131753</v>
      </c>
      <c r="L147" s="570">
        <v>149103</v>
      </c>
      <c r="M147" s="570">
        <v>158140</v>
      </c>
      <c r="N147" s="570">
        <v>175925</v>
      </c>
      <c r="O147" s="570">
        <v>178077</v>
      </c>
      <c r="P147" s="570">
        <v>193804</v>
      </c>
      <c r="Q147" s="570">
        <v>205422</v>
      </c>
    </row>
    <row r="148" spans="1:17" ht="16.5" customHeight="1" x14ac:dyDescent="0.45">
      <c r="A148" s="794"/>
      <c r="B148" s="318" t="s">
        <v>3</v>
      </c>
      <c r="C148" s="570"/>
      <c r="D148" s="570"/>
      <c r="E148" s="570"/>
      <c r="F148" s="570"/>
      <c r="G148" s="570"/>
      <c r="H148" s="570"/>
      <c r="I148" s="570"/>
      <c r="J148" s="570"/>
      <c r="K148" s="570"/>
      <c r="L148" s="570"/>
      <c r="M148" s="570"/>
      <c r="N148" s="570">
        <v>9597</v>
      </c>
      <c r="O148" s="570">
        <v>19910</v>
      </c>
      <c r="P148" s="570">
        <v>23038</v>
      </c>
      <c r="Q148" s="570">
        <v>30103</v>
      </c>
    </row>
    <row r="149" spans="1:17" ht="16.5" customHeight="1" x14ac:dyDescent="0.45">
      <c r="A149" s="795"/>
      <c r="B149" s="206" t="s">
        <v>18</v>
      </c>
      <c r="C149" s="572">
        <v>107715</v>
      </c>
      <c r="D149" s="572">
        <v>110282</v>
      </c>
      <c r="E149" s="572">
        <v>133329</v>
      </c>
      <c r="F149" s="572">
        <v>122167</v>
      </c>
      <c r="G149" s="572">
        <v>117150</v>
      </c>
      <c r="H149" s="572">
        <v>105231</v>
      </c>
      <c r="I149" s="572">
        <v>116328</v>
      </c>
      <c r="J149" s="572">
        <v>123972</v>
      </c>
      <c r="K149" s="572">
        <v>126138</v>
      </c>
      <c r="L149" s="572">
        <v>141177</v>
      </c>
      <c r="M149" s="572">
        <v>150574</v>
      </c>
      <c r="N149" s="572">
        <v>165344</v>
      </c>
      <c r="O149" s="572">
        <v>167590</v>
      </c>
      <c r="P149" s="572">
        <v>181961</v>
      </c>
      <c r="Q149" s="572">
        <v>192688</v>
      </c>
    </row>
    <row r="150" spans="1:17" ht="16.5" customHeight="1" x14ac:dyDescent="0.45">
      <c r="A150" s="796" t="s">
        <v>18</v>
      </c>
      <c r="B150" s="610" t="s">
        <v>59</v>
      </c>
      <c r="C150" s="575">
        <v>15797</v>
      </c>
      <c r="D150" s="575">
        <v>18138</v>
      </c>
      <c r="E150" s="575">
        <v>20458</v>
      </c>
      <c r="F150" s="575">
        <v>22736</v>
      </c>
      <c r="G150" s="575">
        <v>21646</v>
      </c>
      <c r="H150" s="575">
        <v>20412</v>
      </c>
      <c r="I150" s="575">
        <v>23396</v>
      </c>
      <c r="J150" s="575">
        <v>26702</v>
      </c>
      <c r="K150" s="575">
        <v>27934</v>
      </c>
      <c r="L150" s="575">
        <v>33087</v>
      </c>
      <c r="M150" s="575">
        <v>38170</v>
      </c>
      <c r="N150" s="575">
        <v>45473</v>
      </c>
      <c r="O150" s="575">
        <v>49103</v>
      </c>
      <c r="P150" s="575">
        <v>55763</v>
      </c>
      <c r="Q150" s="575">
        <v>61936</v>
      </c>
    </row>
    <row r="151" spans="1:17" ht="16.5" customHeight="1" x14ac:dyDescent="0.45">
      <c r="A151" s="797"/>
      <c r="B151" s="443" t="s">
        <v>60</v>
      </c>
      <c r="C151" s="572">
        <v>25612</v>
      </c>
      <c r="D151" s="572">
        <v>28412</v>
      </c>
      <c r="E151" s="572">
        <v>30563</v>
      </c>
      <c r="F151" s="572">
        <v>32588</v>
      </c>
      <c r="G151" s="572">
        <v>30232</v>
      </c>
      <c r="H151" s="572">
        <v>28006</v>
      </c>
      <c r="I151" s="572">
        <v>30569</v>
      </c>
      <c r="J151" s="572">
        <v>35415</v>
      </c>
      <c r="K151" s="572">
        <v>35828</v>
      </c>
      <c r="L151" s="572">
        <v>42355</v>
      </c>
      <c r="M151" s="572">
        <v>48307</v>
      </c>
      <c r="N151" s="572">
        <v>57495</v>
      </c>
      <c r="O151" s="572">
        <v>61534</v>
      </c>
      <c r="P151" s="572">
        <v>69014</v>
      </c>
      <c r="Q151" s="572">
        <v>76591</v>
      </c>
    </row>
    <row r="152" spans="1:17" ht="16.5" customHeight="1" x14ac:dyDescent="0.45">
      <c r="A152" s="797"/>
      <c r="B152" s="443" t="s">
        <v>3</v>
      </c>
      <c r="C152" s="572"/>
      <c r="D152" s="572"/>
      <c r="E152" s="572"/>
      <c r="F152" s="572"/>
      <c r="G152" s="572"/>
      <c r="H152" s="572"/>
      <c r="I152" s="572"/>
      <c r="J152" s="572"/>
      <c r="K152" s="572"/>
      <c r="L152" s="572"/>
      <c r="M152" s="572"/>
      <c r="N152" s="572">
        <v>23337</v>
      </c>
      <c r="O152" s="572">
        <v>47682</v>
      </c>
      <c r="P152" s="572">
        <v>56029</v>
      </c>
      <c r="Q152" s="572">
        <v>70525</v>
      </c>
    </row>
    <row r="153" spans="1:17" ht="16.5" customHeight="1" x14ac:dyDescent="0.45">
      <c r="A153" s="798"/>
      <c r="B153" s="444" t="s">
        <v>18</v>
      </c>
      <c r="C153" s="576">
        <v>19861</v>
      </c>
      <c r="D153" s="576">
        <v>23141</v>
      </c>
      <c r="E153" s="576">
        <v>26565</v>
      </c>
      <c r="F153" s="576">
        <v>30646</v>
      </c>
      <c r="G153" s="576">
        <v>28853</v>
      </c>
      <c r="H153" s="576">
        <v>27078</v>
      </c>
      <c r="I153" s="576">
        <v>31521</v>
      </c>
      <c r="J153" s="576">
        <v>33718</v>
      </c>
      <c r="K153" s="576">
        <v>34523</v>
      </c>
      <c r="L153" s="576">
        <v>40615</v>
      </c>
      <c r="M153" s="576">
        <v>45597</v>
      </c>
      <c r="N153" s="576">
        <v>51563</v>
      </c>
      <c r="O153" s="576">
        <v>55777</v>
      </c>
      <c r="P153" s="576">
        <v>62859</v>
      </c>
      <c r="Q153" s="576">
        <v>69807</v>
      </c>
    </row>
    <row r="154" spans="1:17" ht="12.95" customHeight="1" x14ac:dyDescent="0.45">
      <c r="A154" s="218"/>
      <c r="B154" s="218"/>
      <c r="C154" s="218"/>
      <c r="D154" s="218"/>
      <c r="E154" s="273"/>
      <c r="F154" s="273"/>
      <c r="G154" s="273"/>
      <c r="H154" s="218"/>
      <c r="I154" s="218"/>
      <c r="J154" s="218"/>
      <c r="K154" s="218"/>
      <c r="L154" s="218"/>
      <c r="M154" s="218"/>
      <c r="N154" s="218"/>
      <c r="O154" s="218"/>
      <c r="P154" s="218"/>
      <c r="Q154" s="218"/>
    </row>
    <row r="155" spans="1:17" s="42" customFormat="1" ht="15" x14ac:dyDescent="0.35">
      <c r="A155" s="668" t="s">
        <v>780</v>
      </c>
      <c r="B155" s="659"/>
      <c r="C155" s="659"/>
      <c r="D155" s="659"/>
      <c r="E155" s="659"/>
      <c r="F155" s="659"/>
      <c r="G155" s="659"/>
      <c r="H155" s="659"/>
      <c r="I155" s="659"/>
      <c r="J155" s="659"/>
      <c r="K155" s="659"/>
      <c r="L155" s="659"/>
      <c r="M155" s="659"/>
    </row>
    <row r="156" spans="1:17" ht="16.5" customHeight="1" x14ac:dyDescent="0.35">
      <c r="A156" s="668" t="s">
        <v>781</v>
      </c>
      <c r="B156" s="659"/>
      <c r="C156" s="659"/>
      <c r="D156" s="659"/>
      <c r="E156" s="659"/>
      <c r="F156" s="659"/>
      <c r="G156" s="659"/>
      <c r="H156" s="659"/>
      <c r="I156" s="659"/>
      <c r="J156" s="659"/>
      <c r="K156" s="659"/>
      <c r="L156" s="659"/>
      <c r="M156" s="659"/>
    </row>
    <row r="157" spans="1:17" s="464" customFormat="1" ht="12.95" customHeight="1" x14ac:dyDescent="0.35">
      <c r="E157" s="261"/>
      <c r="F157" s="261"/>
      <c r="G157" s="261"/>
    </row>
    <row r="158" spans="1:17" s="261" customFormat="1" ht="12.95" customHeight="1" x14ac:dyDescent="0.35">
      <c r="B158" s="679"/>
    </row>
    <row r="159" spans="1:17" s="261" customFormat="1" ht="12.95" customHeight="1" x14ac:dyDescent="0.45">
      <c r="B159" s="318"/>
      <c r="C159" s="680"/>
      <c r="D159" s="680"/>
      <c r="E159" s="680"/>
      <c r="F159" s="680"/>
      <c r="G159" s="680"/>
      <c r="H159" s="680"/>
      <c r="I159" s="680"/>
      <c r="J159" s="680"/>
      <c r="K159" s="680"/>
      <c r="L159" s="680"/>
      <c r="M159" s="680"/>
      <c r="N159" s="680"/>
      <c r="O159" s="680"/>
      <c r="P159" s="680"/>
      <c r="Q159" s="680"/>
    </row>
    <row r="160" spans="1:17" s="261" customFormat="1" ht="12.95" customHeight="1" x14ac:dyDescent="0.45">
      <c r="B160" s="318"/>
      <c r="C160" s="680"/>
      <c r="D160" s="680"/>
      <c r="E160" s="680"/>
      <c r="F160" s="680"/>
      <c r="G160" s="680"/>
      <c r="H160" s="680"/>
      <c r="I160" s="680"/>
      <c r="J160" s="680"/>
      <c r="K160" s="680"/>
      <c r="L160" s="680"/>
      <c r="M160" s="680"/>
      <c r="N160" s="680"/>
      <c r="O160" s="680"/>
      <c r="P160" s="680"/>
      <c r="Q160" s="680"/>
    </row>
    <row r="161" spans="2:17" s="261" customFormat="1" ht="12.95" customHeight="1" x14ac:dyDescent="0.45">
      <c r="B161" s="318"/>
      <c r="C161" s="680"/>
      <c r="D161" s="680"/>
      <c r="E161" s="680"/>
      <c r="F161" s="680"/>
      <c r="G161" s="680"/>
      <c r="H161" s="680"/>
      <c r="I161" s="680"/>
      <c r="J161" s="680"/>
      <c r="K161" s="680"/>
      <c r="L161" s="680"/>
      <c r="M161" s="680"/>
      <c r="N161" s="680"/>
      <c r="O161" s="680"/>
      <c r="P161" s="680"/>
      <c r="Q161" s="680"/>
    </row>
    <row r="162" spans="2:17" s="261" customFormat="1" ht="12.95" customHeight="1" x14ac:dyDescent="0.45">
      <c r="B162" s="318"/>
      <c r="C162" s="680"/>
      <c r="D162" s="680"/>
      <c r="E162" s="680"/>
      <c r="F162" s="680"/>
      <c r="G162" s="680"/>
      <c r="H162" s="680"/>
      <c r="I162" s="680"/>
      <c r="J162" s="680"/>
      <c r="K162" s="680"/>
      <c r="L162" s="680"/>
      <c r="M162" s="680"/>
      <c r="N162" s="680"/>
      <c r="O162" s="680"/>
      <c r="P162" s="680"/>
      <c r="Q162" s="680"/>
    </row>
    <row r="163" spans="2:17" s="261" customFormat="1" ht="12.95" customHeight="1" x14ac:dyDescent="0.45">
      <c r="B163" s="318"/>
      <c r="C163" s="680"/>
      <c r="D163" s="680"/>
      <c r="E163" s="680"/>
      <c r="F163" s="680"/>
      <c r="G163" s="680"/>
      <c r="H163" s="680"/>
      <c r="I163" s="680"/>
      <c r="J163" s="680"/>
      <c r="K163" s="680"/>
      <c r="L163" s="680"/>
      <c r="M163" s="680"/>
      <c r="N163" s="680"/>
      <c r="O163" s="680"/>
      <c r="P163" s="680"/>
      <c r="Q163" s="680"/>
    </row>
    <row r="164" spans="2:17" s="261" customFormat="1" ht="12.95" customHeight="1" x14ac:dyDescent="0.45">
      <c r="B164" s="318"/>
      <c r="C164" s="680"/>
      <c r="D164" s="680"/>
      <c r="E164" s="680"/>
      <c r="F164" s="680"/>
      <c r="G164" s="680"/>
      <c r="H164" s="680"/>
      <c r="I164" s="680"/>
      <c r="J164" s="680"/>
      <c r="K164" s="680"/>
      <c r="L164" s="680"/>
      <c r="M164" s="680"/>
      <c r="N164" s="680"/>
      <c r="O164" s="680"/>
      <c r="P164" s="680"/>
      <c r="Q164" s="680"/>
    </row>
    <row r="165" spans="2:17" s="261" customFormat="1" ht="12.95" customHeight="1" x14ac:dyDescent="0.45">
      <c r="B165" s="318"/>
      <c r="C165" s="680"/>
      <c r="D165" s="680"/>
      <c r="E165" s="680"/>
      <c r="F165" s="680"/>
      <c r="G165" s="680"/>
      <c r="H165" s="680"/>
      <c r="I165" s="680"/>
      <c r="J165" s="680"/>
      <c r="K165" s="680"/>
      <c r="L165" s="680"/>
      <c r="M165" s="680"/>
      <c r="N165" s="680"/>
      <c r="O165" s="680"/>
      <c r="P165" s="680"/>
      <c r="Q165" s="680"/>
    </row>
    <row r="166" spans="2:17" s="261" customFormat="1" ht="12.95" customHeight="1" x14ac:dyDescent="0.45">
      <c r="B166" s="318"/>
      <c r="C166" s="680"/>
      <c r="D166" s="680"/>
      <c r="E166" s="680"/>
      <c r="F166" s="680"/>
      <c r="G166" s="680"/>
      <c r="H166" s="680"/>
      <c r="I166" s="680"/>
      <c r="J166" s="680"/>
      <c r="K166" s="680"/>
      <c r="L166" s="680"/>
      <c r="M166" s="680"/>
      <c r="N166" s="680"/>
      <c r="O166" s="680"/>
      <c r="P166" s="680"/>
      <c r="Q166" s="680"/>
    </row>
    <row r="167" spans="2:17" s="261" customFormat="1" ht="12.95" customHeight="1" x14ac:dyDescent="0.45">
      <c r="B167" s="318"/>
      <c r="C167" s="680"/>
      <c r="D167" s="680"/>
      <c r="E167" s="680"/>
      <c r="F167" s="680"/>
      <c r="G167" s="680"/>
      <c r="H167" s="680"/>
      <c r="I167" s="680"/>
      <c r="J167" s="680"/>
      <c r="K167" s="680"/>
      <c r="L167" s="680"/>
      <c r="M167" s="680"/>
      <c r="N167" s="680"/>
      <c r="O167" s="680"/>
      <c r="P167" s="680"/>
      <c r="Q167" s="680"/>
    </row>
    <row r="168" spans="2:17" s="261" customFormat="1" ht="12.95" customHeight="1" x14ac:dyDescent="0.45">
      <c r="B168" s="318"/>
      <c r="C168" s="680"/>
      <c r="D168" s="680"/>
      <c r="E168" s="680"/>
      <c r="F168" s="680"/>
      <c r="G168" s="680"/>
      <c r="H168" s="680"/>
      <c r="I168" s="680"/>
      <c r="J168" s="680"/>
      <c r="K168" s="680"/>
      <c r="L168" s="680"/>
      <c r="M168" s="680"/>
      <c r="N168" s="680"/>
      <c r="O168" s="680"/>
      <c r="P168" s="680"/>
      <c r="Q168" s="680"/>
    </row>
    <row r="169" spans="2:17" s="261" customFormat="1" ht="12.95" customHeight="1" x14ac:dyDescent="0.45">
      <c r="B169" s="318"/>
      <c r="C169" s="680"/>
      <c r="D169" s="680"/>
      <c r="E169" s="680"/>
      <c r="F169" s="680"/>
      <c r="G169" s="680"/>
      <c r="H169" s="680"/>
      <c r="I169" s="680"/>
      <c r="J169" s="680"/>
      <c r="K169" s="680"/>
      <c r="L169" s="680"/>
      <c r="M169" s="680"/>
      <c r="N169" s="680"/>
      <c r="O169" s="680"/>
      <c r="P169" s="680"/>
      <c r="Q169" s="680"/>
    </row>
    <row r="170" spans="2:17" s="261" customFormat="1" ht="12.95" customHeight="1" x14ac:dyDescent="0.45">
      <c r="B170" s="318"/>
      <c r="C170" s="680"/>
      <c r="D170" s="680"/>
      <c r="E170" s="680"/>
      <c r="F170" s="680"/>
      <c r="G170" s="680"/>
      <c r="H170" s="680"/>
      <c r="I170" s="680"/>
      <c r="J170" s="680"/>
      <c r="K170" s="680"/>
      <c r="L170" s="680"/>
      <c r="M170" s="680"/>
      <c r="N170" s="680"/>
      <c r="O170" s="680"/>
      <c r="P170" s="680"/>
      <c r="Q170" s="680"/>
    </row>
    <row r="171" spans="2:17" s="261" customFormat="1" ht="12.95" customHeight="1" x14ac:dyDescent="0.45">
      <c r="B171" s="318"/>
      <c r="C171" s="680"/>
      <c r="D171" s="680"/>
      <c r="E171" s="680"/>
      <c r="F171" s="680"/>
      <c r="G171" s="680"/>
      <c r="H171" s="680"/>
      <c r="I171" s="680"/>
      <c r="J171" s="680"/>
      <c r="K171" s="680"/>
      <c r="L171" s="680"/>
      <c r="M171" s="680"/>
      <c r="N171" s="680"/>
      <c r="O171" s="680"/>
      <c r="P171" s="680"/>
      <c r="Q171" s="680"/>
    </row>
    <row r="172" spans="2:17" s="261" customFormat="1" ht="12.95" customHeight="1" x14ac:dyDescent="0.45">
      <c r="B172" s="318"/>
      <c r="C172" s="680"/>
      <c r="D172" s="680"/>
      <c r="E172" s="680"/>
      <c r="F172" s="680"/>
      <c r="G172" s="680"/>
      <c r="H172" s="680"/>
      <c r="I172" s="680"/>
      <c r="J172" s="680"/>
      <c r="K172" s="680"/>
      <c r="L172" s="680"/>
      <c r="M172" s="680"/>
      <c r="N172" s="680"/>
      <c r="O172" s="680"/>
      <c r="P172" s="680"/>
      <c r="Q172" s="680"/>
    </row>
    <row r="173" spans="2:17" s="261" customFormat="1" ht="12.95" customHeight="1" x14ac:dyDescent="0.45">
      <c r="B173" s="318"/>
      <c r="C173" s="680"/>
      <c r="D173" s="680"/>
      <c r="E173" s="680"/>
      <c r="F173" s="680"/>
      <c r="G173" s="680"/>
      <c r="H173" s="680"/>
      <c r="I173" s="680"/>
      <c r="J173" s="680"/>
      <c r="K173" s="680"/>
      <c r="L173" s="680"/>
      <c r="M173" s="680"/>
      <c r="N173" s="680"/>
      <c r="O173" s="680"/>
      <c r="P173" s="680"/>
      <c r="Q173" s="680"/>
    </row>
    <row r="174" spans="2:17" s="261" customFormat="1" ht="12.95" customHeight="1" x14ac:dyDescent="0.45">
      <c r="B174" s="318"/>
      <c r="C174" s="680"/>
      <c r="D174" s="680"/>
      <c r="E174" s="680"/>
      <c r="F174" s="680"/>
      <c r="G174" s="680"/>
      <c r="H174" s="680"/>
      <c r="I174" s="680"/>
      <c r="J174" s="680"/>
      <c r="K174" s="680"/>
      <c r="L174" s="680"/>
      <c r="M174" s="680"/>
      <c r="N174" s="680"/>
      <c r="O174" s="680"/>
      <c r="P174" s="680"/>
      <c r="Q174" s="680"/>
    </row>
    <row r="175" spans="2:17" s="261" customFormat="1" ht="12.95" customHeight="1" x14ac:dyDescent="0.45">
      <c r="B175" s="318"/>
      <c r="C175" s="680"/>
      <c r="D175" s="680"/>
      <c r="E175" s="680"/>
      <c r="F175" s="680"/>
      <c r="G175" s="680"/>
      <c r="H175" s="680"/>
      <c r="I175" s="680"/>
      <c r="J175" s="680"/>
      <c r="K175" s="680"/>
      <c r="L175" s="680"/>
      <c r="M175" s="680"/>
      <c r="N175" s="680"/>
      <c r="O175" s="680"/>
      <c r="P175" s="680"/>
      <c r="Q175" s="680"/>
    </row>
    <row r="176" spans="2:17" s="261" customFormat="1" ht="12.95" customHeight="1" x14ac:dyDescent="0.45">
      <c r="B176" s="318"/>
      <c r="C176" s="680"/>
      <c r="D176" s="680"/>
      <c r="E176" s="680"/>
      <c r="F176" s="680"/>
      <c r="G176" s="680"/>
      <c r="H176" s="680"/>
      <c r="I176" s="680"/>
      <c r="J176" s="680"/>
      <c r="K176" s="680"/>
      <c r="L176" s="680"/>
      <c r="M176" s="680"/>
      <c r="N176" s="680"/>
      <c r="O176" s="680"/>
      <c r="P176" s="680"/>
      <c r="Q176" s="680"/>
    </row>
    <row r="177" spans="2:17" s="261" customFormat="1" ht="12.95" customHeight="1" x14ac:dyDescent="0.45">
      <c r="B177" s="318"/>
      <c r="C177" s="680"/>
      <c r="D177" s="680"/>
      <c r="E177" s="680"/>
      <c r="F177" s="680"/>
      <c r="G177" s="680"/>
      <c r="H177" s="680"/>
      <c r="I177" s="680"/>
      <c r="J177" s="680"/>
      <c r="K177" s="680"/>
      <c r="L177" s="680"/>
      <c r="M177" s="680"/>
      <c r="N177" s="680"/>
      <c r="O177" s="680"/>
      <c r="P177" s="680"/>
      <c r="Q177" s="680"/>
    </row>
    <row r="178" spans="2:17" s="261" customFormat="1" ht="12.95" customHeight="1" x14ac:dyDescent="0.45">
      <c r="B178" s="318"/>
      <c r="C178" s="680"/>
      <c r="D178" s="680"/>
      <c r="E178" s="680"/>
      <c r="F178" s="680"/>
      <c r="G178" s="680"/>
      <c r="H178" s="680"/>
      <c r="I178" s="680"/>
      <c r="J178" s="680"/>
      <c r="K178" s="680"/>
      <c r="L178" s="680"/>
      <c r="M178" s="680"/>
      <c r="N178" s="680"/>
      <c r="O178" s="680"/>
      <c r="P178" s="680"/>
      <c r="Q178" s="680"/>
    </row>
    <row r="179" spans="2:17" s="261" customFormat="1" ht="12.95" customHeight="1" x14ac:dyDescent="0.45">
      <c r="B179" s="443"/>
      <c r="C179" s="680"/>
      <c r="D179" s="680"/>
      <c r="E179" s="680"/>
      <c r="F179" s="680"/>
      <c r="G179" s="680"/>
      <c r="H179" s="680"/>
      <c r="I179" s="680"/>
      <c r="J179" s="680"/>
      <c r="K179" s="680"/>
      <c r="L179" s="680"/>
      <c r="M179" s="680"/>
      <c r="N179" s="680"/>
      <c r="O179" s="680"/>
      <c r="P179" s="680"/>
      <c r="Q179" s="680"/>
    </row>
    <row r="180" spans="2:17" s="261" customFormat="1" ht="12.95" customHeight="1" x14ac:dyDescent="0.45">
      <c r="B180" s="443"/>
      <c r="C180" s="680"/>
      <c r="D180" s="680"/>
      <c r="E180" s="680"/>
      <c r="F180" s="680"/>
      <c r="G180" s="680"/>
      <c r="H180" s="680"/>
      <c r="I180" s="680"/>
      <c r="J180" s="680"/>
      <c r="K180" s="680"/>
      <c r="L180" s="680"/>
      <c r="M180" s="680"/>
      <c r="N180" s="680"/>
      <c r="O180" s="680"/>
      <c r="P180" s="680"/>
      <c r="Q180" s="680"/>
    </row>
    <row r="181" spans="2:17" s="261" customFormat="1" ht="12.95" customHeight="1" x14ac:dyDescent="0.45">
      <c r="B181" s="443"/>
      <c r="C181" s="681"/>
      <c r="D181" s="681"/>
      <c r="E181" s="681"/>
      <c r="F181" s="681"/>
      <c r="G181" s="681"/>
      <c r="H181" s="681"/>
      <c r="I181" s="681"/>
      <c r="J181" s="681"/>
      <c r="K181" s="681"/>
      <c r="L181" s="681"/>
      <c r="M181" s="681"/>
      <c r="N181" s="680"/>
      <c r="O181" s="680"/>
      <c r="P181" s="680"/>
      <c r="Q181" s="680"/>
    </row>
    <row r="182" spans="2:17" s="261" customFormat="1" ht="12.95" customHeight="1" x14ac:dyDescent="0.45">
      <c r="B182" s="443"/>
      <c r="C182" s="680"/>
      <c r="D182" s="680"/>
      <c r="E182" s="680"/>
      <c r="F182" s="680"/>
      <c r="G182" s="680"/>
      <c r="H182" s="680"/>
      <c r="I182" s="680"/>
      <c r="J182" s="680"/>
      <c r="K182" s="680"/>
      <c r="L182" s="680"/>
      <c r="M182" s="680"/>
      <c r="N182" s="680"/>
      <c r="O182" s="680"/>
      <c r="P182" s="680"/>
      <c r="Q182" s="680"/>
    </row>
    <row r="183" spans="2:17" s="11" customFormat="1" ht="12.95" customHeight="1" x14ac:dyDescent="0.35"/>
  </sheetData>
  <mergeCells count="40">
    <mergeCell ref="A41:A44"/>
    <mergeCell ref="A2:Q2"/>
    <mergeCell ref="A4:Q4"/>
    <mergeCell ref="A6:A9"/>
    <mergeCell ref="A10:A13"/>
    <mergeCell ref="A14:A17"/>
    <mergeCell ref="A18:A21"/>
    <mergeCell ref="A22:A25"/>
    <mergeCell ref="A26:A29"/>
    <mergeCell ref="A30:A33"/>
    <mergeCell ref="A35:Q35"/>
    <mergeCell ref="A37:A40"/>
    <mergeCell ref="A130:A133"/>
    <mergeCell ref="A88:A91"/>
    <mergeCell ref="A45:A48"/>
    <mergeCell ref="A49:A52"/>
    <mergeCell ref="A53:A56"/>
    <mergeCell ref="A57:A60"/>
    <mergeCell ref="A61:A64"/>
    <mergeCell ref="A66:Q66"/>
    <mergeCell ref="A68:A71"/>
    <mergeCell ref="A72:A75"/>
    <mergeCell ref="A76:A79"/>
    <mergeCell ref="A80:A83"/>
    <mergeCell ref="A84:A87"/>
    <mergeCell ref="A111:A114"/>
    <mergeCell ref="A115:A118"/>
    <mergeCell ref="A119:A122"/>
    <mergeCell ref="A123:A126"/>
    <mergeCell ref="A128:Q128"/>
    <mergeCell ref="A92:A95"/>
    <mergeCell ref="A97:Q97"/>
    <mergeCell ref="A99:A102"/>
    <mergeCell ref="A103:A106"/>
    <mergeCell ref="A107:A110"/>
    <mergeCell ref="A138:A141"/>
    <mergeCell ref="A142:A145"/>
    <mergeCell ref="A146:A149"/>
    <mergeCell ref="A150:A153"/>
    <mergeCell ref="A134:A137"/>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autoPageBreaks="0" fitToPage="1"/>
  </sheetPr>
  <dimension ref="A1:F24"/>
  <sheetViews>
    <sheetView showGridLines="0" workbookViewId="0"/>
  </sheetViews>
  <sheetFormatPr defaultColWidth="18.73046875" defaultRowHeight="12.95" customHeight="1" x14ac:dyDescent="0.35"/>
  <cols>
    <col min="1" max="1" width="30.73046875" style="8" customWidth="1"/>
    <col min="2" max="6" width="20.73046875" style="8" customWidth="1"/>
    <col min="7" max="16384" width="18.73046875" style="8"/>
  </cols>
  <sheetData>
    <row r="1" spans="1:6" ht="15.75" customHeight="1" x14ac:dyDescent="0.35">
      <c r="A1" s="35"/>
      <c r="B1" s="35"/>
      <c r="C1" s="35"/>
      <c r="D1" s="28"/>
      <c r="E1" s="28"/>
      <c r="F1" s="28"/>
    </row>
    <row r="2" spans="1:6" ht="19.5" customHeight="1" x14ac:dyDescent="0.35">
      <c r="A2" s="780" t="s">
        <v>611</v>
      </c>
      <c r="B2" s="780"/>
      <c r="C2" s="780"/>
      <c r="D2" s="780"/>
      <c r="E2" s="780"/>
      <c r="F2" s="780"/>
    </row>
    <row r="3" spans="1:6" ht="12.95" customHeight="1" x14ac:dyDescent="0.35">
      <c r="A3" s="789" t="s">
        <v>570</v>
      </c>
      <c r="B3" s="789"/>
      <c r="C3" s="789"/>
      <c r="D3" s="789"/>
      <c r="E3" s="789"/>
      <c r="F3" s="789"/>
    </row>
    <row r="4" spans="1:6" ht="12.95" customHeight="1" x14ac:dyDescent="0.35">
      <c r="A4" s="785" t="s">
        <v>691</v>
      </c>
      <c r="B4" s="785"/>
      <c r="C4" s="785"/>
      <c r="D4" s="785"/>
      <c r="E4" s="785"/>
      <c r="F4" s="785"/>
    </row>
    <row r="5" spans="1:6" ht="75" customHeight="1" x14ac:dyDescent="0.35">
      <c r="A5" s="427"/>
      <c r="B5" s="427" t="s">
        <v>571</v>
      </c>
      <c r="C5" s="427" t="s">
        <v>572</v>
      </c>
      <c r="D5" s="427" t="s">
        <v>573</v>
      </c>
      <c r="E5" s="427" t="s">
        <v>617</v>
      </c>
      <c r="F5" s="427" t="s">
        <v>618</v>
      </c>
    </row>
    <row r="6" spans="1:6" ht="16.5" customHeight="1" x14ac:dyDescent="0.45">
      <c r="A6" s="472" t="s">
        <v>639</v>
      </c>
      <c r="B6" s="431"/>
      <c r="C6" s="431"/>
      <c r="D6" s="473"/>
      <c r="E6" s="473"/>
      <c r="F6" s="473"/>
    </row>
    <row r="7" spans="1:6" ht="17.25" customHeight="1" x14ac:dyDescent="0.45">
      <c r="A7" s="50" t="s">
        <v>564</v>
      </c>
      <c r="B7" s="429">
        <v>714</v>
      </c>
      <c r="C7" s="429">
        <v>204997</v>
      </c>
      <c r="D7" s="429">
        <v>12575</v>
      </c>
      <c r="E7" s="429">
        <v>287097</v>
      </c>
      <c r="F7" s="429">
        <v>17611</v>
      </c>
    </row>
    <row r="8" spans="1:6" ht="17.25" customHeight="1" x14ac:dyDescent="0.45">
      <c r="A8" s="50" t="s">
        <v>565</v>
      </c>
      <c r="B8" s="429">
        <v>522</v>
      </c>
      <c r="C8" s="429">
        <v>171364</v>
      </c>
      <c r="D8" s="429">
        <v>12284</v>
      </c>
      <c r="E8" s="429">
        <v>328021</v>
      </c>
      <c r="F8" s="429">
        <v>23514</v>
      </c>
    </row>
    <row r="9" spans="1:6" ht="17.25" customHeight="1" x14ac:dyDescent="0.45">
      <c r="A9" s="50" t="s">
        <v>566</v>
      </c>
      <c r="B9" s="429">
        <v>101</v>
      </c>
      <c r="C9" s="429">
        <v>15179</v>
      </c>
      <c r="D9" s="429">
        <v>4270</v>
      </c>
      <c r="E9" s="429">
        <v>150971</v>
      </c>
      <c r="F9" s="429">
        <v>42468</v>
      </c>
    </row>
    <row r="10" spans="1:6" ht="17.25" customHeight="1" x14ac:dyDescent="0.45">
      <c r="A10" s="50" t="s">
        <v>567</v>
      </c>
      <c r="B10" s="429">
        <v>156</v>
      </c>
      <c r="C10" s="429">
        <v>40765</v>
      </c>
      <c r="D10" s="429">
        <v>3782</v>
      </c>
      <c r="E10" s="429">
        <v>260979</v>
      </c>
      <c r="F10" s="429">
        <v>24215</v>
      </c>
    </row>
    <row r="11" spans="1:6" ht="17.25" customHeight="1" x14ac:dyDescent="0.45">
      <c r="A11" s="50" t="s">
        <v>568</v>
      </c>
      <c r="B11" s="429">
        <v>131</v>
      </c>
      <c r="C11" s="429">
        <v>24962</v>
      </c>
      <c r="D11" s="429">
        <v>1752</v>
      </c>
      <c r="E11" s="429">
        <v>190457</v>
      </c>
      <c r="F11" s="429">
        <v>13367</v>
      </c>
    </row>
    <row r="12" spans="1:6" ht="17.25" customHeight="1" x14ac:dyDescent="0.45">
      <c r="A12" s="461" t="s">
        <v>569</v>
      </c>
      <c r="B12" s="430">
        <v>1624</v>
      </c>
      <c r="C12" s="430">
        <v>457268</v>
      </c>
      <c r="D12" s="430">
        <v>34663</v>
      </c>
      <c r="E12" s="430">
        <v>281523</v>
      </c>
      <c r="F12" s="430">
        <v>21341</v>
      </c>
    </row>
    <row r="13" spans="1:6" ht="12.95" customHeight="1" x14ac:dyDescent="0.45">
      <c r="A13" s="428"/>
      <c r="B13" s="431"/>
      <c r="C13" s="431"/>
      <c r="D13" s="432"/>
      <c r="E13" s="432"/>
      <c r="F13" s="432"/>
    </row>
    <row r="14" spans="1:6" ht="75" customHeight="1" x14ac:dyDescent="0.45">
      <c r="A14" s="433"/>
      <c r="B14" s="426" t="s">
        <v>614</v>
      </c>
      <c r="C14" s="426" t="s">
        <v>613</v>
      </c>
      <c r="D14" s="426" t="s">
        <v>612</v>
      </c>
      <c r="E14" s="462"/>
      <c r="F14" s="462"/>
    </row>
    <row r="15" spans="1:6" ht="16.5" customHeight="1" x14ac:dyDescent="0.45">
      <c r="A15" s="472" t="s">
        <v>639</v>
      </c>
      <c r="B15" s="431"/>
      <c r="C15" s="431"/>
      <c r="D15" s="464"/>
    </row>
    <row r="16" spans="1:6" ht="16.5" customHeight="1" x14ac:dyDescent="0.45">
      <c r="A16" s="50" t="s">
        <v>564</v>
      </c>
      <c r="B16" s="435">
        <v>0.44</v>
      </c>
      <c r="C16" s="435">
        <v>0.45</v>
      </c>
      <c r="D16" s="435">
        <v>0.36</v>
      </c>
      <c r="E16" s="434"/>
      <c r="F16" s="434"/>
    </row>
    <row r="17" spans="1:6" ht="16.5" customHeight="1" x14ac:dyDescent="0.45">
      <c r="A17" s="50" t="s">
        <v>565</v>
      </c>
      <c r="B17" s="435">
        <v>0.32</v>
      </c>
      <c r="C17" s="435">
        <v>0.37</v>
      </c>
      <c r="D17" s="435">
        <v>0.35</v>
      </c>
      <c r="E17" s="434"/>
      <c r="F17" s="434"/>
    </row>
    <row r="18" spans="1:6" ht="16.5" customHeight="1" x14ac:dyDescent="0.45">
      <c r="A18" s="50" t="s">
        <v>566</v>
      </c>
      <c r="B18" s="435">
        <v>0.06</v>
      </c>
      <c r="C18" s="435">
        <v>0.03</v>
      </c>
      <c r="D18" s="435">
        <v>0.12</v>
      </c>
      <c r="E18" s="434"/>
      <c r="F18" s="434"/>
    </row>
    <row r="19" spans="1:6" ht="16.5" customHeight="1" x14ac:dyDescent="0.45">
      <c r="A19" s="50" t="s">
        <v>567</v>
      </c>
      <c r="B19" s="435">
        <v>0.1</v>
      </c>
      <c r="C19" s="435">
        <v>0.09</v>
      </c>
      <c r="D19" s="435">
        <v>0.11</v>
      </c>
      <c r="E19" s="434"/>
      <c r="F19" s="434"/>
    </row>
    <row r="20" spans="1:6" ht="16.5" customHeight="1" x14ac:dyDescent="0.45">
      <c r="A20" s="50" t="s">
        <v>568</v>
      </c>
      <c r="B20" s="435">
        <v>0.08</v>
      </c>
      <c r="C20" s="435">
        <v>0.05</v>
      </c>
      <c r="D20" s="435">
        <v>0.05</v>
      </c>
      <c r="E20" s="434"/>
      <c r="F20" s="434"/>
    </row>
    <row r="21" spans="1:6" ht="17.25" customHeight="1" x14ac:dyDescent="0.45">
      <c r="A21" s="461" t="s">
        <v>569</v>
      </c>
      <c r="B21" s="436">
        <v>1</v>
      </c>
      <c r="C21" s="436">
        <v>1</v>
      </c>
      <c r="D21" s="436">
        <v>1</v>
      </c>
      <c r="E21" s="434"/>
      <c r="F21" s="434"/>
    </row>
    <row r="22" spans="1:6" ht="12.95" customHeight="1" x14ac:dyDescent="0.45">
      <c r="A22" s="437"/>
      <c r="B22" s="438"/>
      <c r="C22" s="438"/>
      <c r="D22" s="438"/>
      <c r="E22" s="463"/>
      <c r="F22" s="463"/>
    </row>
    <row r="23" spans="1:6" ht="12.95" customHeight="1" x14ac:dyDescent="0.35">
      <c r="E23" s="9"/>
      <c r="F23" s="9"/>
    </row>
    <row r="24" spans="1:6" ht="12.95" customHeight="1" x14ac:dyDescent="0.35">
      <c r="E24" s="9"/>
      <c r="F24" s="9"/>
    </row>
  </sheetData>
  <mergeCells count="3">
    <mergeCell ref="A2:F2"/>
    <mergeCell ref="A3:F3"/>
    <mergeCell ref="A4:F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autoPageBreaks="0" fitToPage="1"/>
  </sheetPr>
  <dimension ref="A1:F45"/>
  <sheetViews>
    <sheetView showGridLines="0" workbookViewId="0"/>
  </sheetViews>
  <sheetFormatPr defaultColWidth="18.73046875" defaultRowHeight="12.95" customHeight="1" x14ac:dyDescent="0.35"/>
  <cols>
    <col min="1" max="1" width="50.73046875" style="9" customWidth="1"/>
    <col min="2" max="2" width="25.73046875" style="9" customWidth="1"/>
    <col min="3" max="4" width="25.73046875" style="11" customWidth="1"/>
    <col min="5" max="5" width="25.73046875" style="8" customWidth="1"/>
    <col min="6" max="16384" width="18.73046875" style="8"/>
  </cols>
  <sheetData>
    <row r="1" spans="1:5" ht="15.75" customHeight="1" x14ac:dyDescent="0.35">
      <c r="A1" s="259"/>
      <c r="B1" s="28"/>
      <c r="C1" s="28"/>
      <c r="D1" s="28"/>
      <c r="E1" s="28"/>
    </row>
    <row r="2" spans="1:5" ht="19.5" customHeight="1" x14ac:dyDescent="0.35">
      <c r="A2" s="783" t="s">
        <v>619</v>
      </c>
      <c r="B2" s="715"/>
      <c r="C2" s="715"/>
      <c r="D2" s="715"/>
      <c r="E2" s="715"/>
    </row>
    <row r="3" spans="1:5" s="297" customFormat="1" ht="17.25" customHeight="1" x14ac:dyDescent="0.45">
      <c r="A3" s="802" t="s">
        <v>33</v>
      </c>
      <c r="B3" s="785"/>
      <c r="C3" s="785"/>
      <c r="D3" s="785"/>
      <c r="E3" s="785"/>
    </row>
    <row r="4" spans="1:5" s="297" customFormat="1" ht="30" customHeight="1" x14ac:dyDescent="0.45">
      <c r="A4" s="350"/>
      <c r="B4" s="567" t="s">
        <v>359</v>
      </c>
      <c r="C4" s="555" t="s">
        <v>577</v>
      </c>
      <c r="D4" s="567" t="s">
        <v>688</v>
      </c>
      <c r="E4" s="567" t="s">
        <v>689</v>
      </c>
    </row>
    <row r="5" spans="1:5" s="258" customFormat="1" ht="16.5" customHeight="1" x14ac:dyDescent="0.45">
      <c r="A5" s="265"/>
      <c r="B5" s="175"/>
      <c r="C5" s="442"/>
      <c r="D5" s="442"/>
      <c r="E5" s="175"/>
    </row>
    <row r="6" spans="1:5" s="102" customFormat="1" ht="16.5" customHeight="1" x14ac:dyDescent="0.45">
      <c r="A6" s="85" t="s">
        <v>621</v>
      </c>
      <c r="B6" s="175"/>
      <c r="C6" s="442"/>
      <c r="D6" s="442"/>
      <c r="E6" s="175"/>
    </row>
    <row r="7" spans="1:5" s="102" customFormat="1" ht="16.5" customHeight="1" x14ac:dyDescent="0.45">
      <c r="A7" s="428" t="s">
        <v>564</v>
      </c>
      <c r="B7" s="429">
        <v>543</v>
      </c>
      <c r="C7" s="429">
        <v>574</v>
      </c>
      <c r="D7" s="429">
        <v>634</v>
      </c>
      <c r="E7" s="429">
        <v>714</v>
      </c>
    </row>
    <row r="8" spans="1:5" s="102" customFormat="1" ht="16.5" customHeight="1" x14ac:dyDescent="0.45">
      <c r="A8" s="428" t="s">
        <v>565</v>
      </c>
      <c r="B8" s="429">
        <v>552</v>
      </c>
      <c r="C8" s="429">
        <v>540</v>
      </c>
      <c r="D8" s="429">
        <v>564</v>
      </c>
      <c r="E8" s="429">
        <v>522</v>
      </c>
    </row>
    <row r="9" spans="1:5" s="102" customFormat="1" ht="16.5" customHeight="1" x14ac:dyDescent="0.45">
      <c r="A9" s="428" t="s">
        <v>566</v>
      </c>
      <c r="B9" s="429">
        <v>107</v>
      </c>
      <c r="C9" s="429">
        <v>110</v>
      </c>
      <c r="D9" s="429">
        <v>105</v>
      </c>
      <c r="E9" s="429">
        <v>101</v>
      </c>
    </row>
    <row r="10" spans="1:5" s="102" customFormat="1" ht="16.5" customHeight="1" x14ac:dyDescent="0.45">
      <c r="A10" s="428" t="s">
        <v>567</v>
      </c>
      <c r="B10" s="429">
        <v>134</v>
      </c>
      <c r="C10" s="429">
        <v>146</v>
      </c>
      <c r="D10" s="429">
        <v>143</v>
      </c>
      <c r="E10" s="429">
        <v>156</v>
      </c>
    </row>
    <row r="11" spans="1:5" s="102" customFormat="1" ht="16.5" customHeight="1" x14ac:dyDescent="0.45">
      <c r="A11" s="428" t="s">
        <v>568</v>
      </c>
      <c r="B11" s="429">
        <v>149</v>
      </c>
      <c r="C11" s="429">
        <v>167</v>
      </c>
      <c r="D11" s="429">
        <v>162</v>
      </c>
      <c r="E11" s="429">
        <v>131</v>
      </c>
    </row>
    <row r="12" spans="1:5" s="102" customFormat="1" ht="16.5" customHeight="1" x14ac:dyDescent="0.45">
      <c r="A12" s="461" t="s">
        <v>815</v>
      </c>
      <c r="B12" s="430">
        <v>1485</v>
      </c>
      <c r="C12" s="430">
        <v>1538</v>
      </c>
      <c r="D12" s="430">
        <v>1611</v>
      </c>
      <c r="E12" s="430">
        <v>1624</v>
      </c>
    </row>
    <row r="13" spans="1:5" s="102" customFormat="1" ht="27.75" customHeight="1" x14ac:dyDescent="0.45">
      <c r="A13" s="85" t="s">
        <v>622</v>
      </c>
      <c r="B13" s="167"/>
      <c r="C13" s="167"/>
      <c r="D13" s="167"/>
      <c r="E13" s="167"/>
    </row>
    <row r="14" spans="1:5" s="102" customFormat="1" ht="16.5" customHeight="1" x14ac:dyDescent="0.45">
      <c r="A14" s="428" t="s">
        <v>564</v>
      </c>
      <c r="B14" s="429">
        <v>143856</v>
      </c>
      <c r="C14" s="429">
        <v>154993</v>
      </c>
      <c r="D14" s="429">
        <v>176988</v>
      </c>
      <c r="E14" s="429">
        <v>204997</v>
      </c>
    </row>
    <row r="15" spans="1:5" s="102" customFormat="1" ht="16.5" customHeight="1" x14ac:dyDescent="0.45">
      <c r="A15" s="428" t="s">
        <v>565</v>
      </c>
      <c r="B15" s="429">
        <v>141869</v>
      </c>
      <c r="C15" s="429">
        <v>147582</v>
      </c>
      <c r="D15" s="429">
        <v>168159</v>
      </c>
      <c r="E15" s="429">
        <v>171364</v>
      </c>
    </row>
    <row r="16" spans="1:5" s="102" customFormat="1" ht="16.5" customHeight="1" x14ac:dyDescent="0.45">
      <c r="A16" s="428" t="s">
        <v>566</v>
      </c>
      <c r="B16" s="429">
        <v>17169</v>
      </c>
      <c r="C16" s="429">
        <v>18458</v>
      </c>
      <c r="D16" s="429">
        <v>16163</v>
      </c>
      <c r="E16" s="429">
        <v>15179</v>
      </c>
    </row>
    <row r="17" spans="1:6" s="102" customFormat="1" ht="16.5" customHeight="1" x14ac:dyDescent="0.45">
      <c r="A17" s="428" t="s">
        <v>567</v>
      </c>
      <c r="B17" s="429">
        <v>35381</v>
      </c>
      <c r="C17" s="429">
        <v>36193</v>
      </c>
      <c r="D17" s="429">
        <v>34840</v>
      </c>
      <c r="E17" s="429">
        <v>40765</v>
      </c>
    </row>
    <row r="18" spans="1:6" s="102" customFormat="1" ht="16.5" customHeight="1" x14ac:dyDescent="0.45">
      <c r="A18" s="428" t="s">
        <v>568</v>
      </c>
      <c r="B18" s="429">
        <v>35660</v>
      </c>
      <c r="C18" s="429">
        <v>39188</v>
      </c>
      <c r="D18" s="429">
        <v>33825</v>
      </c>
      <c r="E18" s="429">
        <v>24962</v>
      </c>
    </row>
    <row r="19" spans="1:6" s="102" customFormat="1" ht="16.5" customHeight="1" x14ac:dyDescent="0.45">
      <c r="A19" s="461" t="s">
        <v>815</v>
      </c>
      <c r="B19" s="430">
        <v>373935</v>
      </c>
      <c r="C19" s="430">
        <v>396414</v>
      </c>
      <c r="D19" s="430">
        <v>430481</v>
      </c>
      <c r="E19" s="430">
        <v>457268</v>
      </c>
    </row>
    <row r="20" spans="1:6" s="102" customFormat="1" ht="27" customHeight="1" x14ac:dyDescent="0.45">
      <c r="A20" s="85" t="s">
        <v>623</v>
      </c>
      <c r="B20" s="429"/>
      <c r="C20" s="429"/>
      <c r="D20" s="429"/>
      <c r="E20" s="429"/>
    </row>
    <row r="21" spans="1:6" s="102" customFormat="1" ht="16.5" customHeight="1" x14ac:dyDescent="0.45">
      <c r="A21" s="428" t="s">
        <v>564</v>
      </c>
      <c r="B21" s="429">
        <v>8593</v>
      </c>
      <c r="C21" s="429">
        <v>9320</v>
      </c>
      <c r="D21" s="429">
        <v>11133</v>
      </c>
      <c r="E21" s="429">
        <v>12575</v>
      </c>
    </row>
    <row r="22" spans="1:6" s="102" customFormat="1" ht="16.5" customHeight="1" x14ac:dyDescent="0.45">
      <c r="A22" s="428" t="s">
        <v>565</v>
      </c>
      <c r="B22" s="429">
        <v>10835</v>
      </c>
      <c r="C22" s="429">
        <v>11620</v>
      </c>
      <c r="D22" s="429">
        <v>12163</v>
      </c>
      <c r="E22" s="429">
        <v>12284</v>
      </c>
    </row>
    <row r="23" spans="1:6" s="102" customFormat="1" ht="16.5" customHeight="1" x14ac:dyDescent="0.45">
      <c r="A23" s="428" t="s">
        <v>566</v>
      </c>
      <c r="B23" s="429">
        <v>4004</v>
      </c>
      <c r="C23" s="429">
        <v>4259</v>
      </c>
      <c r="D23" s="429">
        <v>4212</v>
      </c>
      <c r="E23" s="429">
        <v>4270</v>
      </c>
    </row>
    <row r="24" spans="1:6" s="102" customFormat="1" ht="16.5" customHeight="1" x14ac:dyDescent="0.45">
      <c r="A24" s="428" t="s">
        <v>567</v>
      </c>
      <c r="B24" s="429">
        <v>3083</v>
      </c>
      <c r="C24" s="429">
        <v>3322</v>
      </c>
      <c r="D24" s="429">
        <v>3424</v>
      </c>
      <c r="E24" s="429">
        <v>3782</v>
      </c>
    </row>
    <row r="25" spans="1:6" s="102" customFormat="1" ht="16.5" customHeight="1" x14ac:dyDescent="0.45">
      <c r="A25" s="428" t="s">
        <v>568</v>
      </c>
      <c r="B25" s="429">
        <v>1926</v>
      </c>
      <c r="C25" s="429">
        <v>2232</v>
      </c>
      <c r="D25" s="429">
        <v>2188</v>
      </c>
      <c r="E25" s="429">
        <v>1752</v>
      </c>
    </row>
    <row r="26" spans="1:6" s="102" customFormat="1" ht="16.5" customHeight="1" x14ac:dyDescent="0.45">
      <c r="A26" s="461" t="s">
        <v>815</v>
      </c>
      <c r="B26" s="430">
        <v>28440</v>
      </c>
      <c r="C26" s="430">
        <v>30753</v>
      </c>
      <c r="D26" s="430">
        <v>33151</v>
      </c>
      <c r="E26" s="430">
        <v>34663</v>
      </c>
    </row>
    <row r="27" spans="1:6" s="102" customFormat="1" ht="24" customHeight="1" x14ac:dyDescent="0.45">
      <c r="A27" s="85" t="s">
        <v>624</v>
      </c>
      <c r="B27" s="429"/>
      <c r="C27" s="429"/>
      <c r="D27" s="429"/>
      <c r="E27" s="429"/>
    </row>
    <row r="28" spans="1:6" s="102" customFormat="1" ht="16.5" customHeight="1" x14ac:dyDescent="0.45">
      <c r="A28" s="428" t="s">
        <v>564</v>
      </c>
      <c r="B28" s="429">
        <v>264784</v>
      </c>
      <c r="C28" s="429">
        <v>269853</v>
      </c>
      <c r="D28" s="429">
        <v>279375</v>
      </c>
      <c r="E28" s="429">
        <v>287097</v>
      </c>
    </row>
    <row r="29" spans="1:6" s="102" customFormat="1" ht="16.5" customHeight="1" x14ac:dyDescent="0.45">
      <c r="A29" s="428" t="s">
        <v>565</v>
      </c>
      <c r="B29" s="429">
        <v>256962</v>
      </c>
      <c r="C29" s="429">
        <v>273512</v>
      </c>
      <c r="D29" s="429">
        <v>297948</v>
      </c>
      <c r="E29" s="429">
        <v>328021</v>
      </c>
      <c r="F29" s="218"/>
    </row>
    <row r="30" spans="1:6" s="102" customFormat="1" ht="16.5" customHeight="1" x14ac:dyDescent="0.45">
      <c r="A30" s="428" t="s">
        <v>566</v>
      </c>
      <c r="B30" s="429">
        <v>160451</v>
      </c>
      <c r="C30" s="429">
        <v>167349</v>
      </c>
      <c r="D30" s="429">
        <v>154036</v>
      </c>
      <c r="E30" s="429">
        <v>150971</v>
      </c>
      <c r="F30" s="218"/>
    </row>
    <row r="31" spans="1:6" s="102" customFormat="1" ht="16.5" customHeight="1" x14ac:dyDescent="0.45">
      <c r="A31" s="428" t="s">
        <v>567</v>
      </c>
      <c r="B31" s="429">
        <v>263645</v>
      </c>
      <c r="C31" s="429">
        <v>247483</v>
      </c>
      <c r="D31" s="429">
        <v>242909</v>
      </c>
      <c r="E31" s="429">
        <v>260979</v>
      </c>
      <c r="F31" s="218"/>
    </row>
    <row r="32" spans="1:6" s="102" customFormat="1" ht="16.5" customHeight="1" x14ac:dyDescent="0.45">
      <c r="A32" s="428" t="s">
        <v>568</v>
      </c>
      <c r="B32" s="429">
        <v>239709</v>
      </c>
      <c r="C32" s="429">
        <v>234582</v>
      </c>
      <c r="D32" s="429">
        <v>208607</v>
      </c>
      <c r="E32" s="429">
        <v>190457</v>
      </c>
      <c r="F32" s="218"/>
    </row>
    <row r="33" spans="1:6" s="102" customFormat="1" ht="16.5" customHeight="1" x14ac:dyDescent="0.45">
      <c r="A33" s="461" t="s">
        <v>569</v>
      </c>
      <c r="B33" s="430">
        <v>251746</v>
      </c>
      <c r="C33" s="430">
        <v>257824</v>
      </c>
      <c r="D33" s="430">
        <v>267282</v>
      </c>
      <c r="E33" s="430">
        <v>281523</v>
      </c>
      <c r="F33" s="218"/>
    </row>
    <row r="34" spans="1:6" s="91" customFormat="1" ht="30" customHeight="1" x14ac:dyDescent="0.45">
      <c r="A34" s="85" t="s">
        <v>625</v>
      </c>
      <c r="B34" s="429"/>
      <c r="C34" s="429"/>
      <c r="D34" s="429"/>
      <c r="E34" s="429"/>
    </row>
    <row r="35" spans="1:6" s="102" customFormat="1" ht="16.5" customHeight="1" x14ac:dyDescent="0.45">
      <c r="A35" s="428" t="s">
        <v>564</v>
      </c>
      <c r="B35" s="429">
        <v>15817</v>
      </c>
      <c r="C35" s="429">
        <v>16227</v>
      </c>
      <c r="D35" s="429">
        <v>17574</v>
      </c>
      <c r="E35" s="429">
        <v>17611</v>
      </c>
    </row>
    <row r="36" spans="1:6" s="102" customFormat="1" ht="16.5" customHeight="1" x14ac:dyDescent="0.45">
      <c r="A36" s="428" t="s">
        <v>565</v>
      </c>
      <c r="B36" s="429">
        <v>19625</v>
      </c>
      <c r="C36" s="429">
        <v>21535</v>
      </c>
      <c r="D36" s="429">
        <v>21551</v>
      </c>
      <c r="E36" s="429">
        <v>23514</v>
      </c>
      <c r="F36" s="218"/>
    </row>
    <row r="37" spans="1:6" s="102" customFormat="1" ht="16.5" customHeight="1" x14ac:dyDescent="0.45">
      <c r="A37" s="428" t="s">
        <v>566</v>
      </c>
      <c r="B37" s="429">
        <v>37416</v>
      </c>
      <c r="C37" s="429">
        <v>38612</v>
      </c>
      <c r="D37" s="429">
        <v>40141</v>
      </c>
      <c r="E37" s="429">
        <v>42468</v>
      </c>
      <c r="F37" s="218"/>
    </row>
    <row r="38" spans="1:6" s="102" customFormat="1" ht="16.5" customHeight="1" x14ac:dyDescent="0.45">
      <c r="A38" s="428" t="s">
        <v>567</v>
      </c>
      <c r="B38" s="429">
        <v>22972</v>
      </c>
      <c r="C38" s="429">
        <v>22716</v>
      </c>
      <c r="D38" s="429">
        <v>23874</v>
      </c>
      <c r="E38" s="429">
        <v>24215</v>
      </c>
      <c r="F38" s="218"/>
    </row>
    <row r="39" spans="1:6" s="102" customFormat="1" ht="16.5" customHeight="1" x14ac:dyDescent="0.45">
      <c r="A39" s="428" t="s">
        <v>568</v>
      </c>
      <c r="B39" s="429">
        <v>12944</v>
      </c>
      <c r="C39" s="429">
        <v>13361</v>
      </c>
      <c r="D39" s="429">
        <v>13495</v>
      </c>
      <c r="E39" s="429">
        <v>13367</v>
      </c>
      <c r="F39" s="218"/>
    </row>
    <row r="40" spans="1:6" s="102" customFormat="1" ht="16.5" customHeight="1" x14ac:dyDescent="0.45">
      <c r="A40" s="461" t="s">
        <v>569</v>
      </c>
      <c r="B40" s="430">
        <v>19147</v>
      </c>
      <c r="C40" s="430">
        <v>20001</v>
      </c>
      <c r="D40" s="430">
        <v>20583</v>
      </c>
      <c r="E40" s="430">
        <v>21341</v>
      </c>
      <c r="F40" s="218"/>
    </row>
    <row r="41" spans="1:6" s="102" customFormat="1" ht="6.75" customHeight="1" x14ac:dyDescent="0.45">
      <c r="A41" s="336"/>
      <c r="B41" s="51"/>
      <c r="C41" s="51"/>
      <c r="D41" s="51"/>
      <c r="E41" s="51"/>
    </row>
    <row r="42" spans="1:6" s="40" customFormat="1" ht="9.75" customHeight="1" x14ac:dyDescent="0.45">
      <c r="A42" s="197"/>
      <c r="B42" s="448"/>
      <c r="C42" s="553"/>
      <c r="D42" s="564"/>
      <c r="E42" s="447"/>
    </row>
    <row r="43" spans="1:6" s="40" customFormat="1" ht="16.5" customHeight="1" x14ac:dyDescent="0.35">
      <c r="A43" s="803" t="s">
        <v>620</v>
      </c>
      <c r="B43" s="803"/>
      <c r="C43" s="803"/>
      <c r="D43" s="803"/>
      <c r="E43" s="803"/>
    </row>
    <row r="44" spans="1:6" s="102" customFormat="1" ht="13.9" x14ac:dyDescent="0.45">
      <c r="A44" s="803" t="s">
        <v>814</v>
      </c>
      <c r="B44" s="803"/>
      <c r="C44" s="803"/>
      <c r="D44" s="803"/>
      <c r="E44" s="803"/>
    </row>
    <row r="45" spans="1:6" s="102" customFormat="1" ht="12.95" customHeight="1" x14ac:dyDescent="0.45">
      <c r="A45" s="91"/>
      <c r="B45" s="9"/>
      <c r="C45" s="11"/>
      <c r="D45" s="11"/>
      <c r="E45" s="8"/>
    </row>
  </sheetData>
  <mergeCells count="4">
    <mergeCell ref="A2:E2"/>
    <mergeCell ref="A3:E3"/>
    <mergeCell ref="A43:E43"/>
    <mergeCell ref="A44:E4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workbookViewId="0"/>
  </sheetViews>
  <sheetFormatPr defaultColWidth="8.73046875" defaultRowHeight="14.25" x14ac:dyDescent="0.45"/>
  <cols>
    <col min="1" max="1" width="93" style="642" customWidth="1"/>
    <col min="2" max="16384" width="8.73046875" style="635"/>
  </cols>
  <sheetData>
    <row r="1" spans="1:1" ht="21" x14ac:dyDescent="0.45">
      <c r="A1" s="634" t="s">
        <v>223</v>
      </c>
    </row>
    <row r="2" spans="1:1" ht="14.45" customHeight="1" x14ac:dyDescent="0.45">
      <c r="A2" s="634"/>
    </row>
    <row r="3" spans="1:1" ht="83.25" x14ac:dyDescent="0.45">
      <c r="A3" s="636" t="s">
        <v>756</v>
      </c>
    </row>
    <row r="4" spans="1:1" ht="14.25" customHeight="1" x14ac:dyDescent="0.45">
      <c r="A4" s="637"/>
    </row>
    <row r="5" spans="1:1" ht="15" customHeight="1" x14ac:dyDescent="0.45">
      <c r="A5" s="638" t="s">
        <v>653</v>
      </c>
    </row>
    <row r="6" spans="1:1" s="640" customFormat="1" ht="48.75" customHeight="1" x14ac:dyDescent="0.45">
      <c r="A6" s="639" t="s">
        <v>783</v>
      </c>
    </row>
    <row r="7" spans="1:1" s="640" customFormat="1" ht="16.5" customHeight="1" x14ac:dyDescent="0.45">
      <c r="A7" s="639"/>
    </row>
    <row r="8" spans="1:1" x14ac:dyDescent="0.45">
      <c r="A8" s="638" t="s">
        <v>224</v>
      </c>
    </row>
    <row r="9" spans="1:1" ht="108.75" customHeight="1" x14ac:dyDescent="0.45">
      <c r="A9" s="639" t="s">
        <v>763</v>
      </c>
    </row>
    <row r="10" spans="1:1" ht="14.25" customHeight="1" x14ac:dyDescent="0.45">
      <c r="A10" s="637"/>
    </row>
    <row r="11" spans="1:1" ht="17.25" customHeight="1" x14ac:dyDescent="0.45">
      <c r="A11" s="598" t="s">
        <v>696</v>
      </c>
    </row>
    <row r="12" spans="1:1" x14ac:dyDescent="0.45">
      <c r="A12" s="641"/>
    </row>
    <row r="13" spans="1:1" x14ac:dyDescent="0.45">
      <c r="A13" s="641"/>
    </row>
  </sheetData>
  <hyperlinks>
    <hyperlink ref="A11" r:id="rId1"/>
  </hyperlinks>
  <pageMargins left="0.70866141732283472" right="0.70866141732283472" top="0.74803149606299213" bottom="0.74803149606299213" header="0.31496062992125984" footer="0.31496062992125984"/>
  <pageSetup paperSize="9" orientation="portrait" r:id="rId2"/>
  <headerFooter>
    <oddHeader>&amp;C&amp;B&amp;"Arial"&amp;12&amp;Kff0000​‌For Official Use Only‌​</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autoPageBreaks="0" fitToPage="1"/>
  </sheetPr>
  <dimension ref="A1:M39"/>
  <sheetViews>
    <sheetView showGridLines="0" workbookViewId="0"/>
  </sheetViews>
  <sheetFormatPr defaultColWidth="18.73046875" defaultRowHeight="12.95" customHeight="1" x14ac:dyDescent="0.35"/>
  <cols>
    <col min="1" max="1" width="30.73046875" style="8" customWidth="1"/>
    <col min="2" max="13" width="14.73046875" style="8" customWidth="1"/>
    <col min="14" max="16384" width="18.73046875" style="8"/>
  </cols>
  <sheetData>
    <row r="1" spans="1:13" ht="15.75" customHeight="1" x14ac:dyDescent="0.35"/>
    <row r="2" spans="1:13" ht="19.5" customHeight="1" x14ac:dyDescent="0.35">
      <c r="A2" s="715" t="s">
        <v>578</v>
      </c>
      <c r="B2" s="715"/>
      <c r="C2" s="715"/>
      <c r="D2" s="715"/>
      <c r="E2" s="715"/>
      <c r="F2" s="715"/>
      <c r="G2" s="715"/>
      <c r="H2" s="715"/>
      <c r="I2" s="715"/>
      <c r="J2" s="715"/>
      <c r="K2" s="715"/>
      <c r="L2" s="715"/>
      <c r="M2" s="715"/>
    </row>
    <row r="3" spans="1:13" ht="15" customHeight="1" x14ac:dyDescent="0.35">
      <c r="A3" s="789" t="s">
        <v>563</v>
      </c>
      <c r="B3" s="789"/>
      <c r="C3" s="789"/>
      <c r="D3" s="789"/>
      <c r="E3" s="789"/>
      <c r="F3" s="789"/>
      <c r="G3" s="789"/>
      <c r="H3" s="789"/>
      <c r="I3" s="789"/>
      <c r="J3" s="789"/>
      <c r="K3" s="789"/>
      <c r="L3" s="789"/>
      <c r="M3" s="789"/>
    </row>
    <row r="4" spans="1:13" ht="15" customHeight="1" x14ac:dyDescent="0.35">
      <c r="A4" s="785" t="s">
        <v>691</v>
      </c>
      <c r="B4" s="785"/>
      <c r="C4" s="785"/>
      <c r="D4" s="785"/>
      <c r="E4" s="785"/>
      <c r="F4" s="785"/>
      <c r="G4" s="785"/>
      <c r="H4" s="785"/>
      <c r="I4" s="785"/>
      <c r="J4" s="785"/>
      <c r="K4" s="785"/>
      <c r="L4" s="785"/>
      <c r="M4" s="785"/>
    </row>
    <row r="5" spans="1:13" ht="27.75" customHeight="1" x14ac:dyDescent="0.35">
      <c r="A5" s="439"/>
      <c r="B5" s="806" t="s">
        <v>571</v>
      </c>
      <c r="C5" s="807"/>
      <c r="D5" s="807"/>
      <c r="E5" s="808"/>
      <c r="F5" s="806" t="s">
        <v>572</v>
      </c>
      <c r="G5" s="807"/>
      <c r="H5" s="807"/>
      <c r="I5" s="807"/>
      <c r="J5" s="806" t="s">
        <v>573</v>
      </c>
      <c r="K5" s="807"/>
      <c r="L5" s="807"/>
      <c r="M5" s="808"/>
    </row>
    <row r="6" spans="1:13" ht="30.75" customHeight="1" x14ac:dyDescent="0.45">
      <c r="A6" s="202"/>
      <c r="B6" s="440" t="s">
        <v>59</v>
      </c>
      <c r="C6" s="143" t="s">
        <v>60</v>
      </c>
      <c r="D6" s="143" t="s">
        <v>3</v>
      </c>
      <c r="E6" s="368" t="s">
        <v>18</v>
      </c>
      <c r="F6" s="440" t="s">
        <v>59</v>
      </c>
      <c r="G6" s="143" t="s">
        <v>60</v>
      </c>
      <c r="H6" s="143" t="s">
        <v>3</v>
      </c>
      <c r="I6" s="143" t="s">
        <v>18</v>
      </c>
      <c r="J6" s="440" t="s">
        <v>59</v>
      </c>
      <c r="K6" s="143" t="s">
        <v>60</v>
      </c>
      <c r="L6" s="143" t="s">
        <v>3</v>
      </c>
      <c r="M6" s="173" t="s">
        <v>18</v>
      </c>
    </row>
    <row r="7" spans="1:13" s="36" customFormat="1" ht="16.5" customHeight="1" x14ac:dyDescent="0.45">
      <c r="A7" s="139" t="s">
        <v>61</v>
      </c>
      <c r="B7" s="146"/>
      <c r="C7" s="146"/>
      <c r="D7" s="146"/>
      <c r="E7" s="175"/>
      <c r="F7" s="146"/>
      <c r="G7" s="318"/>
      <c r="H7" s="318"/>
      <c r="I7" s="175"/>
      <c r="J7" s="146"/>
      <c r="K7" s="318"/>
      <c r="L7" s="318"/>
      <c r="M7" s="175"/>
    </row>
    <row r="8" spans="1:13" ht="16.5" customHeight="1" x14ac:dyDescent="0.45">
      <c r="A8" s="441" t="s">
        <v>62</v>
      </c>
      <c r="B8" s="61">
        <v>1</v>
      </c>
      <c r="C8" s="61">
        <v>1</v>
      </c>
      <c r="D8" s="61">
        <v>0</v>
      </c>
      <c r="E8" s="61">
        <v>3</v>
      </c>
      <c r="F8" s="61">
        <v>742</v>
      </c>
      <c r="G8" s="61">
        <v>1119</v>
      </c>
      <c r="H8" s="61">
        <v>0</v>
      </c>
      <c r="I8" s="61">
        <v>1861</v>
      </c>
      <c r="J8" s="61">
        <v>33</v>
      </c>
      <c r="K8" s="61">
        <v>52</v>
      </c>
      <c r="L8" s="61">
        <v>0</v>
      </c>
      <c r="M8" s="61">
        <v>85</v>
      </c>
    </row>
    <row r="9" spans="1:13" ht="16.5" customHeight="1" x14ac:dyDescent="0.45">
      <c r="A9" s="441" t="s">
        <v>63</v>
      </c>
      <c r="B9" s="61">
        <v>1</v>
      </c>
      <c r="C9" s="61">
        <v>3</v>
      </c>
      <c r="D9" s="61">
        <v>0</v>
      </c>
      <c r="E9" s="61">
        <v>4</v>
      </c>
      <c r="F9" s="61">
        <v>817</v>
      </c>
      <c r="G9" s="61">
        <v>2692</v>
      </c>
      <c r="H9" s="61">
        <v>0</v>
      </c>
      <c r="I9" s="61">
        <v>3510</v>
      </c>
      <c r="J9" s="61">
        <v>39</v>
      </c>
      <c r="K9" s="61">
        <v>138</v>
      </c>
      <c r="L9" s="61">
        <v>0</v>
      </c>
      <c r="M9" s="61">
        <v>177</v>
      </c>
    </row>
    <row r="10" spans="1:13" ht="16.5" customHeight="1" x14ac:dyDescent="0.45">
      <c r="A10" s="441" t="s">
        <v>64</v>
      </c>
      <c r="B10" s="61">
        <v>2</v>
      </c>
      <c r="C10" s="61">
        <v>4</v>
      </c>
      <c r="D10" s="61">
        <v>0</v>
      </c>
      <c r="E10" s="61">
        <v>6</v>
      </c>
      <c r="F10" s="61">
        <v>1287</v>
      </c>
      <c r="G10" s="61">
        <v>3168</v>
      </c>
      <c r="H10" s="61">
        <v>0</v>
      </c>
      <c r="I10" s="61">
        <v>4455</v>
      </c>
      <c r="J10" s="61">
        <v>65</v>
      </c>
      <c r="K10" s="61">
        <v>167</v>
      </c>
      <c r="L10" s="61">
        <v>0</v>
      </c>
      <c r="M10" s="61">
        <v>232</v>
      </c>
    </row>
    <row r="11" spans="1:13" ht="16.5" customHeight="1" x14ac:dyDescent="0.45">
      <c r="A11" s="441" t="s">
        <v>65</v>
      </c>
      <c r="B11" s="61">
        <v>3</v>
      </c>
      <c r="C11" s="61">
        <v>4</v>
      </c>
      <c r="D11" s="61">
        <v>0</v>
      </c>
      <c r="E11" s="61">
        <v>7</v>
      </c>
      <c r="F11" s="61">
        <v>1566</v>
      </c>
      <c r="G11" s="61">
        <v>2337</v>
      </c>
      <c r="H11" s="61">
        <v>0</v>
      </c>
      <c r="I11" s="61">
        <v>3904</v>
      </c>
      <c r="J11" s="61">
        <v>80</v>
      </c>
      <c r="K11" s="61">
        <v>157</v>
      </c>
      <c r="L11" s="61">
        <v>0</v>
      </c>
      <c r="M11" s="61">
        <v>237</v>
      </c>
    </row>
    <row r="12" spans="1:13" ht="16.5" customHeight="1" x14ac:dyDescent="0.45">
      <c r="A12" s="441" t="s">
        <v>66</v>
      </c>
      <c r="B12" s="61">
        <v>5</v>
      </c>
      <c r="C12" s="61">
        <v>8</v>
      </c>
      <c r="D12" s="61">
        <v>0</v>
      </c>
      <c r="E12" s="61">
        <v>13</v>
      </c>
      <c r="F12" s="61">
        <v>2292</v>
      </c>
      <c r="G12" s="61">
        <v>2781</v>
      </c>
      <c r="H12" s="61">
        <v>0</v>
      </c>
      <c r="I12" s="61">
        <v>5073</v>
      </c>
      <c r="J12" s="61">
        <v>142</v>
      </c>
      <c r="K12" s="61">
        <v>304</v>
      </c>
      <c r="L12" s="61">
        <v>0</v>
      </c>
      <c r="M12" s="61">
        <v>445</v>
      </c>
    </row>
    <row r="13" spans="1:13" ht="16.5" customHeight="1" x14ac:dyDescent="0.45">
      <c r="A13" s="441" t="s">
        <v>67</v>
      </c>
      <c r="B13" s="61">
        <v>39</v>
      </c>
      <c r="C13" s="61">
        <v>47</v>
      </c>
      <c r="D13" s="61">
        <v>0</v>
      </c>
      <c r="E13" s="61">
        <v>86</v>
      </c>
      <c r="F13" s="61">
        <v>13168</v>
      </c>
      <c r="G13" s="61">
        <v>17648</v>
      </c>
      <c r="H13" s="61">
        <v>1</v>
      </c>
      <c r="I13" s="61">
        <v>30817</v>
      </c>
      <c r="J13" s="61">
        <v>790</v>
      </c>
      <c r="K13" s="61">
        <v>1284</v>
      </c>
      <c r="L13" s="61">
        <v>0</v>
      </c>
      <c r="M13" s="61">
        <v>2074</v>
      </c>
    </row>
    <row r="14" spans="1:13" ht="16.5" customHeight="1" x14ac:dyDescent="0.45">
      <c r="A14" s="441" t="s">
        <v>68</v>
      </c>
      <c r="B14" s="61">
        <v>136</v>
      </c>
      <c r="C14" s="61">
        <v>165</v>
      </c>
      <c r="D14" s="61">
        <v>0</v>
      </c>
      <c r="E14" s="61">
        <v>301</v>
      </c>
      <c r="F14" s="61">
        <v>40172</v>
      </c>
      <c r="G14" s="61">
        <v>60420</v>
      </c>
      <c r="H14" s="61">
        <v>0</v>
      </c>
      <c r="I14" s="61">
        <v>100592</v>
      </c>
      <c r="J14" s="61">
        <v>2553</v>
      </c>
      <c r="K14" s="61">
        <v>4244</v>
      </c>
      <c r="L14" s="61">
        <v>0</v>
      </c>
      <c r="M14" s="61">
        <v>6796</v>
      </c>
    </row>
    <row r="15" spans="1:13" ht="16.5" customHeight="1" x14ac:dyDescent="0.45">
      <c r="A15" s="441" t="s">
        <v>69</v>
      </c>
      <c r="B15" s="61">
        <v>191</v>
      </c>
      <c r="C15" s="61">
        <v>218</v>
      </c>
      <c r="D15" s="61">
        <v>0</v>
      </c>
      <c r="E15" s="61">
        <v>408</v>
      </c>
      <c r="F15" s="61">
        <v>58173</v>
      </c>
      <c r="G15" s="61">
        <v>77936</v>
      </c>
      <c r="H15" s="61">
        <v>3</v>
      </c>
      <c r="I15" s="61">
        <v>136113</v>
      </c>
      <c r="J15" s="61">
        <v>3694</v>
      </c>
      <c r="K15" s="61">
        <v>5772</v>
      </c>
      <c r="L15" s="61">
        <v>0</v>
      </c>
      <c r="M15" s="61">
        <v>9466</v>
      </c>
    </row>
    <row r="16" spans="1:13" ht="16.5" customHeight="1" x14ac:dyDescent="0.45">
      <c r="A16" s="441" t="s">
        <v>70</v>
      </c>
      <c r="B16" s="61">
        <v>167</v>
      </c>
      <c r="C16" s="61">
        <v>189</v>
      </c>
      <c r="D16" s="61">
        <v>0</v>
      </c>
      <c r="E16" s="61">
        <v>356</v>
      </c>
      <c r="F16" s="61">
        <v>41459</v>
      </c>
      <c r="G16" s="61">
        <v>56982</v>
      </c>
      <c r="H16" s="61">
        <v>1</v>
      </c>
      <c r="I16" s="61">
        <v>98443</v>
      </c>
      <c r="J16" s="61">
        <v>2828</v>
      </c>
      <c r="K16" s="61">
        <v>4511</v>
      </c>
      <c r="L16" s="61">
        <v>0</v>
      </c>
      <c r="M16" s="61">
        <v>7339</v>
      </c>
    </row>
    <row r="17" spans="1:13" ht="16.5" customHeight="1" x14ac:dyDescent="0.45">
      <c r="A17" s="441" t="s">
        <v>71</v>
      </c>
      <c r="B17" s="61">
        <v>157</v>
      </c>
      <c r="C17" s="61">
        <v>192</v>
      </c>
      <c r="D17" s="61">
        <v>0</v>
      </c>
      <c r="E17" s="61">
        <v>349</v>
      </c>
      <c r="F17" s="61">
        <v>26059</v>
      </c>
      <c r="G17" s="61">
        <v>37773</v>
      </c>
      <c r="H17" s="61">
        <v>2</v>
      </c>
      <c r="I17" s="61">
        <v>63834</v>
      </c>
      <c r="J17" s="61">
        <v>2337</v>
      </c>
      <c r="K17" s="61">
        <v>3706</v>
      </c>
      <c r="L17" s="61">
        <v>0</v>
      </c>
      <c r="M17" s="61">
        <v>6043</v>
      </c>
    </row>
    <row r="18" spans="1:13" ht="16.5" customHeight="1" x14ac:dyDescent="0.45">
      <c r="A18" s="441" t="s">
        <v>72</v>
      </c>
      <c r="B18" s="61">
        <v>47</v>
      </c>
      <c r="C18" s="61">
        <v>46</v>
      </c>
      <c r="D18" s="61">
        <v>0</v>
      </c>
      <c r="E18" s="61">
        <v>92</v>
      </c>
      <c r="F18" s="61">
        <v>3795</v>
      </c>
      <c r="G18" s="61">
        <v>4872</v>
      </c>
      <c r="H18" s="61">
        <v>1</v>
      </c>
      <c r="I18" s="61">
        <v>8667</v>
      </c>
      <c r="J18" s="61">
        <v>848</v>
      </c>
      <c r="K18" s="61">
        <v>920</v>
      </c>
      <c r="L18" s="61">
        <v>0</v>
      </c>
      <c r="M18" s="61">
        <v>1768</v>
      </c>
    </row>
    <row r="19" spans="1:13" ht="16.5" customHeight="1" x14ac:dyDescent="0.45">
      <c r="A19" s="130" t="s">
        <v>400</v>
      </c>
      <c r="B19" s="61">
        <v>0</v>
      </c>
      <c r="C19" s="61">
        <v>0</v>
      </c>
      <c r="D19" s="61">
        <v>0</v>
      </c>
      <c r="E19" s="61">
        <v>0</v>
      </c>
      <c r="F19" s="61">
        <v>0</v>
      </c>
      <c r="G19" s="61">
        <v>0</v>
      </c>
      <c r="H19" s="61">
        <v>0</v>
      </c>
      <c r="I19" s="61">
        <v>0</v>
      </c>
      <c r="J19" s="61">
        <v>0</v>
      </c>
      <c r="K19" s="61">
        <v>0</v>
      </c>
      <c r="L19" s="61">
        <v>0</v>
      </c>
      <c r="M19" s="61">
        <v>0</v>
      </c>
    </row>
    <row r="20" spans="1:13" ht="16.5" customHeight="1" x14ac:dyDescent="0.45">
      <c r="A20" s="202" t="s">
        <v>18</v>
      </c>
      <c r="B20" s="442">
        <v>747</v>
      </c>
      <c r="C20" s="442">
        <v>877</v>
      </c>
      <c r="D20" s="442">
        <v>0</v>
      </c>
      <c r="E20" s="442">
        <v>1624</v>
      </c>
      <c r="F20" s="442">
        <v>189531</v>
      </c>
      <c r="G20" s="442">
        <v>267728</v>
      </c>
      <c r="H20" s="442">
        <v>8</v>
      </c>
      <c r="I20" s="442">
        <v>457268</v>
      </c>
      <c r="J20" s="442">
        <v>13410</v>
      </c>
      <c r="K20" s="442">
        <v>21253</v>
      </c>
      <c r="L20" s="442">
        <v>0</v>
      </c>
      <c r="M20" s="442">
        <v>34663</v>
      </c>
    </row>
    <row r="21" spans="1:13" ht="16.5" customHeight="1" x14ac:dyDescent="0.45">
      <c r="A21" s="205"/>
      <c r="B21" s="146"/>
      <c r="C21" s="205"/>
      <c r="D21" s="205"/>
      <c r="E21" s="443"/>
      <c r="F21" s="205"/>
      <c r="G21" s="205"/>
      <c r="H21" s="205"/>
      <c r="I21" s="443"/>
      <c r="J21" s="206"/>
      <c r="K21" s="206"/>
      <c r="L21" s="206"/>
      <c r="M21" s="444"/>
    </row>
    <row r="22" spans="1:13" ht="32.25" customHeight="1" x14ac:dyDescent="0.35">
      <c r="A22" s="433"/>
      <c r="B22" s="759" t="s">
        <v>574</v>
      </c>
      <c r="C22" s="759"/>
      <c r="D22" s="759"/>
      <c r="E22" s="804"/>
      <c r="F22" s="805" t="s">
        <v>575</v>
      </c>
      <c r="G22" s="759"/>
      <c r="H22" s="759"/>
      <c r="I22" s="759"/>
      <c r="J22" s="805" t="s">
        <v>576</v>
      </c>
      <c r="K22" s="759"/>
      <c r="L22" s="759"/>
      <c r="M22" s="759"/>
    </row>
    <row r="23" spans="1:13" ht="16.5" customHeight="1" x14ac:dyDescent="0.45">
      <c r="A23" s="139" t="s">
        <v>61</v>
      </c>
      <c r="B23" s="2"/>
      <c r="C23" s="3"/>
      <c r="D23" s="318"/>
      <c r="E23" s="443"/>
      <c r="F23" s="1"/>
      <c r="G23" s="318"/>
      <c r="H23" s="318"/>
      <c r="I23" s="443"/>
      <c r="J23" s="1"/>
      <c r="K23" s="318"/>
      <c r="L23" s="318"/>
      <c r="M23" s="318"/>
    </row>
    <row r="24" spans="1:13" ht="16.5" customHeight="1" x14ac:dyDescent="0.45">
      <c r="A24" s="441" t="s">
        <v>62</v>
      </c>
      <c r="B24" s="445">
        <v>0</v>
      </c>
      <c r="C24" s="445">
        <v>0</v>
      </c>
      <c r="D24" s="445">
        <v>0</v>
      </c>
      <c r="E24" s="445">
        <v>0</v>
      </c>
      <c r="F24" s="445">
        <v>0</v>
      </c>
      <c r="G24" s="445">
        <v>0</v>
      </c>
      <c r="H24" s="445">
        <v>0</v>
      </c>
      <c r="I24" s="445">
        <v>0</v>
      </c>
      <c r="J24" s="445">
        <v>0</v>
      </c>
      <c r="K24" s="445">
        <v>0</v>
      </c>
      <c r="L24" s="445">
        <v>0</v>
      </c>
      <c r="M24" s="445">
        <v>0</v>
      </c>
    </row>
    <row r="25" spans="1:13" ht="16.5" customHeight="1" x14ac:dyDescent="0.45">
      <c r="A25" s="441" t="s">
        <v>63</v>
      </c>
      <c r="B25" s="445">
        <v>0</v>
      </c>
      <c r="C25" s="445">
        <v>0</v>
      </c>
      <c r="D25" s="445">
        <v>0</v>
      </c>
      <c r="E25" s="445">
        <v>0</v>
      </c>
      <c r="F25" s="445">
        <v>0</v>
      </c>
      <c r="G25" s="445">
        <v>0.01</v>
      </c>
      <c r="H25" s="445">
        <v>0</v>
      </c>
      <c r="I25" s="445">
        <v>0.01</v>
      </c>
      <c r="J25" s="445">
        <v>0</v>
      </c>
      <c r="K25" s="445">
        <v>0</v>
      </c>
      <c r="L25" s="445">
        <v>0</v>
      </c>
      <c r="M25" s="445">
        <v>0.01</v>
      </c>
    </row>
    <row r="26" spans="1:13" ht="16.5" customHeight="1" x14ac:dyDescent="0.45">
      <c r="A26" s="441" t="s">
        <v>64</v>
      </c>
      <c r="B26" s="445">
        <v>0</v>
      </c>
      <c r="C26" s="445">
        <v>0</v>
      </c>
      <c r="D26" s="445">
        <v>0</v>
      </c>
      <c r="E26" s="445">
        <v>0</v>
      </c>
      <c r="F26" s="445">
        <v>0</v>
      </c>
      <c r="G26" s="445">
        <v>0.01</v>
      </c>
      <c r="H26" s="445">
        <v>0</v>
      </c>
      <c r="I26" s="445">
        <v>0.01</v>
      </c>
      <c r="J26" s="445">
        <v>0</v>
      </c>
      <c r="K26" s="445">
        <v>0</v>
      </c>
      <c r="L26" s="445">
        <v>0</v>
      </c>
      <c r="M26" s="445">
        <v>0.01</v>
      </c>
    </row>
    <row r="27" spans="1:13" ht="16.5" customHeight="1" x14ac:dyDescent="0.45">
      <c r="A27" s="441" t="s">
        <v>65</v>
      </c>
      <c r="B27" s="445">
        <v>0</v>
      </c>
      <c r="C27" s="445">
        <v>0</v>
      </c>
      <c r="D27" s="445">
        <v>0</v>
      </c>
      <c r="E27" s="445">
        <v>0</v>
      </c>
      <c r="F27" s="445">
        <v>0</v>
      </c>
      <c r="G27" s="445">
        <v>0.01</v>
      </c>
      <c r="H27" s="445">
        <v>0</v>
      </c>
      <c r="I27" s="445">
        <v>0.01</v>
      </c>
      <c r="J27" s="445">
        <v>0</v>
      </c>
      <c r="K27" s="445">
        <v>0</v>
      </c>
      <c r="L27" s="445">
        <v>0</v>
      </c>
      <c r="M27" s="445">
        <v>0.01</v>
      </c>
    </row>
    <row r="28" spans="1:13" ht="16.5" customHeight="1" x14ac:dyDescent="0.45">
      <c r="A28" s="441" t="s">
        <v>66</v>
      </c>
      <c r="B28" s="445">
        <v>0</v>
      </c>
      <c r="C28" s="445">
        <v>0.01</v>
      </c>
      <c r="D28" s="445">
        <v>0</v>
      </c>
      <c r="E28" s="445">
        <v>0.01</v>
      </c>
      <c r="F28" s="445">
        <v>0.01</v>
      </c>
      <c r="G28" s="445">
        <v>0.01</v>
      </c>
      <c r="H28" s="445">
        <v>0</v>
      </c>
      <c r="I28" s="445">
        <v>0.01</v>
      </c>
      <c r="J28" s="445">
        <v>0</v>
      </c>
      <c r="K28" s="445">
        <v>0.01</v>
      </c>
      <c r="L28" s="445">
        <v>0</v>
      </c>
      <c r="M28" s="445">
        <v>0.01</v>
      </c>
    </row>
    <row r="29" spans="1:13" ht="16.5" customHeight="1" x14ac:dyDescent="0.45">
      <c r="A29" s="441" t="s">
        <v>67</v>
      </c>
      <c r="B29" s="445">
        <v>0.02</v>
      </c>
      <c r="C29" s="445">
        <v>0.03</v>
      </c>
      <c r="D29" s="445">
        <v>0</v>
      </c>
      <c r="E29" s="445">
        <v>0.05</v>
      </c>
      <c r="F29" s="445">
        <v>0.03</v>
      </c>
      <c r="G29" s="445">
        <v>0.04</v>
      </c>
      <c r="H29" s="445">
        <v>0</v>
      </c>
      <c r="I29" s="445">
        <v>7.0000000000000007E-2</v>
      </c>
      <c r="J29" s="445">
        <v>0.02</v>
      </c>
      <c r="K29" s="445">
        <v>0.04</v>
      </c>
      <c r="L29" s="445">
        <v>0</v>
      </c>
      <c r="M29" s="445">
        <v>0.06</v>
      </c>
    </row>
    <row r="30" spans="1:13" ht="16.5" customHeight="1" x14ac:dyDescent="0.45">
      <c r="A30" s="441" t="s">
        <v>68</v>
      </c>
      <c r="B30" s="445">
        <v>0.08</v>
      </c>
      <c r="C30" s="445">
        <v>0.1</v>
      </c>
      <c r="D30" s="445">
        <v>0</v>
      </c>
      <c r="E30" s="445">
        <v>0.19</v>
      </c>
      <c r="F30" s="445">
        <v>0.09</v>
      </c>
      <c r="G30" s="445">
        <v>0.13</v>
      </c>
      <c r="H30" s="445">
        <v>0</v>
      </c>
      <c r="I30" s="445">
        <v>0.22</v>
      </c>
      <c r="J30" s="445">
        <v>7.0000000000000007E-2</v>
      </c>
      <c r="K30" s="445">
        <v>0.12</v>
      </c>
      <c r="L30" s="445">
        <v>0</v>
      </c>
      <c r="M30" s="445">
        <v>0.2</v>
      </c>
    </row>
    <row r="31" spans="1:13" ht="16.5" customHeight="1" x14ac:dyDescent="0.45">
      <c r="A31" s="441" t="s">
        <v>69</v>
      </c>
      <c r="B31" s="445">
        <v>0.12</v>
      </c>
      <c r="C31" s="445">
        <v>0.13</v>
      </c>
      <c r="D31" s="445">
        <v>0</v>
      </c>
      <c r="E31" s="445">
        <v>0.25</v>
      </c>
      <c r="F31" s="445">
        <v>0.13</v>
      </c>
      <c r="G31" s="445">
        <v>0.17</v>
      </c>
      <c r="H31" s="445">
        <v>0</v>
      </c>
      <c r="I31" s="445">
        <v>0.3</v>
      </c>
      <c r="J31" s="445">
        <v>0.11</v>
      </c>
      <c r="K31" s="445">
        <v>0.17</v>
      </c>
      <c r="L31" s="445">
        <v>0</v>
      </c>
      <c r="M31" s="445">
        <v>0.27</v>
      </c>
    </row>
    <row r="32" spans="1:13" ht="16.5" customHeight="1" x14ac:dyDescent="0.45">
      <c r="A32" s="441" t="s">
        <v>70</v>
      </c>
      <c r="B32" s="445">
        <v>0.1</v>
      </c>
      <c r="C32" s="445">
        <v>0.12</v>
      </c>
      <c r="D32" s="445">
        <v>0</v>
      </c>
      <c r="E32" s="445">
        <v>0.22</v>
      </c>
      <c r="F32" s="445">
        <v>0.09</v>
      </c>
      <c r="G32" s="445">
        <v>0.12</v>
      </c>
      <c r="H32" s="445">
        <v>0</v>
      </c>
      <c r="I32" s="445">
        <v>0.22</v>
      </c>
      <c r="J32" s="445">
        <v>0.08</v>
      </c>
      <c r="K32" s="445">
        <v>0.13</v>
      </c>
      <c r="L32" s="445">
        <v>0</v>
      </c>
      <c r="M32" s="445">
        <v>0.21</v>
      </c>
    </row>
    <row r="33" spans="1:13" ht="16.5" customHeight="1" x14ac:dyDescent="0.45">
      <c r="A33" s="441" t="s">
        <v>71</v>
      </c>
      <c r="B33" s="445">
        <v>0.1</v>
      </c>
      <c r="C33" s="445">
        <v>0.12</v>
      </c>
      <c r="D33" s="445">
        <v>0</v>
      </c>
      <c r="E33" s="445">
        <v>0.22</v>
      </c>
      <c r="F33" s="445">
        <v>0.06</v>
      </c>
      <c r="G33" s="445">
        <v>0.08</v>
      </c>
      <c r="H33" s="445">
        <v>0</v>
      </c>
      <c r="I33" s="445">
        <v>0.14000000000000001</v>
      </c>
      <c r="J33" s="445">
        <v>7.0000000000000007E-2</v>
      </c>
      <c r="K33" s="445">
        <v>0.11</v>
      </c>
      <c r="L33" s="445">
        <v>0</v>
      </c>
      <c r="M33" s="445">
        <v>0.17</v>
      </c>
    </row>
    <row r="34" spans="1:13" ht="16.5" customHeight="1" x14ac:dyDescent="0.45">
      <c r="A34" s="441" t="s">
        <v>72</v>
      </c>
      <c r="B34" s="445">
        <v>0.03</v>
      </c>
      <c r="C34" s="445">
        <v>0.03</v>
      </c>
      <c r="D34" s="445">
        <v>0</v>
      </c>
      <c r="E34" s="445">
        <v>0.06</v>
      </c>
      <c r="F34" s="445">
        <v>0.01</v>
      </c>
      <c r="G34" s="445">
        <v>0.01</v>
      </c>
      <c r="H34" s="445">
        <v>0</v>
      </c>
      <c r="I34" s="445">
        <v>0.02</v>
      </c>
      <c r="J34" s="445">
        <v>0.02</v>
      </c>
      <c r="K34" s="445">
        <v>0.03</v>
      </c>
      <c r="L34" s="445">
        <v>0</v>
      </c>
      <c r="M34" s="445">
        <v>0.05</v>
      </c>
    </row>
    <row r="35" spans="1:13" ht="16.5" customHeight="1" x14ac:dyDescent="0.45">
      <c r="A35" s="130" t="s">
        <v>187</v>
      </c>
      <c r="B35" s="445">
        <v>0</v>
      </c>
      <c r="C35" s="445">
        <v>0</v>
      </c>
      <c r="D35" s="445">
        <v>0</v>
      </c>
      <c r="E35" s="445">
        <v>0</v>
      </c>
      <c r="F35" s="445">
        <v>0</v>
      </c>
      <c r="G35" s="445">
        <v>0</v>
      </c>
      <c r="H35" s="445">
        <v>0</v>
      </c>
      <c r="I35" s="445">
        <v>0</v>
      </c>
      <c r="J35" s="445">
        <v>0</v>
      </c>
      <c r="K35" s="445">
        <v>0</v>
      </c>
      <c r="L35" s="445">
        <v>0</v>
      </c>
      <c r="M35" s="445">
        <v>0</v>
      </c>
    </row>
    <row r="36" spans="1:13" ht="16.5" customHeight="1" x14ac:dyDescent="0.45">
      <c r="A36" s="202" t="s">
        <v>18</v>
      </c>
      <c r="B36" s="446">
        <v>0.46</v>
      </c>
      <c r="C36" s="446">
        <v>0.54</v>
      </c>
      <c r="D36" s="446">
        <v>0</v>
      </c>
      <c r="E36" s="446">
        <v>1</v>
      </c>
      <c r="F36" s="446">
        <v>0.41</v>
      </c>
      <c r="G36" s="446">
        <v>0.59</v>
      </c>
      <c r="H36" s="446">
        <v>0</v>
      </c>
      <c r="I36" s="446">
        <v>1</v>
      </c>
      <c r="J36" s="446">
        <v>0.39</v>
      </c>
      <c r="K36" s="446">
        <v>0.61</v>
      </c>
      <c r="L36" s="446">
        <v>0</v>
      </c>
      <c r="M36" s="446">
        <v>1</v>
      </c>
    </row>
    <row r="37" spans="1:13" ht="6.75" customHeight="1" x14ac:dyDescent="0.45">
      <c r="A37" s="206"/>
      <c r="B37" s="206"/>
      <c r="C37" s="206"/>
      <c r="D37" s="206"/>
      <c r="E37" s="206"/>
      <c r="F37" s="206"/>
      <c r="G37" s="206"/>
      <c r="H37" s="206"/>
      <c r="I37" s="206"/>
      <c r="J37" s="206"/>
      <c r="K37" s="206"/>
      <c r="L37" s="206"/>
      <c r="M37" s="206"/>
    </row>
    <row r="38" spans="1:13" ht="12.95" customHeight="1" x14ac:dyDescent="0.45">
      <c r="A38" s="91"/>
      <c r="B38" s="91"/>
      <c r="C38" s="91"/>
      <c r="D38" s="91"/>
      <c r="E38" s="91"/>
      <c r="F38" s="91"/>
      <c r="G38" s="91"/>
      <c r="H38" s="91"/>
      <c r="I38" s="91"/>
      <c r="J38" s="91"/>
      <c r="K38" s="91"/>
      <c r="L38" s="91"/>
    </row>
    <row r="39" spans="1:13" ht="16.5" customHeight="1" x14ac:dyDescent="0.35">
      <c r="A39" s="485"/>
      <c r="D39" s="9"/>
      <c r="E39" s="9"/>
      <c r="J39" s="9"/>
      <c r="K39" s="9"/>
      <c r="L39" s="9"/>
    </row>
  </sheetData>
  <mergeCells count="9">
    <mergeCell ref="B22:E22"/>
    <mergeCell ref="F22:I22"/>
    <mergeCell ref="J22:M22"/>
    <mergeCell ref="A2:M2"/>
    <mergeCell ref="A3:M3"/>
    <mergeCell ref="A4:M4"/>
    <mergeCell ref="B5:E5"/>
    <mergeCell ref="F5:I5"/>
    <mergeCell ref="J5:M5"/>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3"/>
  <sheetViews>
    <sheetView showGridLines="0" workbookViewId="0"/>
  </sheetViews>
  <sheetFormatPr defaultColWidth="9.1328125" defaultRowHeight="12.75" x14ac:dyDescent="0.35"/>
  <cols>
    <col min="1" max="1" width="50.59765625" style="22" customWidth="1"/>
    <col min="2" max="6" width="16.73046875" style="22" customWidth="1"/>
    <col min="7" max="12" width="9.1328125" style="22"/>
    <col min="13" max="13" width="10" style="22" bestFit="1" customWidth="1"/>
    <col min="14" max="16384" width="9.1328125" style="22"/>
  </cols>
  <sheetData>
    <row r="1" spans="1:10" ht="15.75" customHeight="1" x14ac:dyDescent="0.35">
      <c r="B1" s="20"/>
      <c r="C1" s="20"/>
      <c r="D1" s="20"/>
      <c r="E1" s="20"/>
      <c r="F1" s="20"/>
    </row>
    <row r="2" spans="1:10" ht="19.5" customHeight="1" x14ac:dyDescent="0.35">
      <c r="A2" s="715" t="s">
        <v>546</v>
      </c>
      <c r="B2" s="715"/>
      <c r="C2" s="715"/>
      <c r="D2" s="715"/>
      <c r="E2" s="715"/>
      <c r="F2" s="715"/>
    </row>
    <row r="3" spans="1:10" s="8" customFormat="1" ht="15" customHeight="1" x14ac:dyDescent="0.35">
      <c r="A3" s="809" t="s">
        <v>33</v>
      </c>
      <c r="B3" s="809"/>
      <c r="C3" s="809"/>
      <c r="D3" s="809"/>
      <c r="E3" s="809"/>
      <c r="F3" s="809"/>
    </row>
    <row r="4" spans="1:10" ht="15" customHeight="1" x14ac:dyDescent="0.35">
      <c r="A4" s="725" t="s">
        <v>691</v>
      </c>
      <c r="B4" s="725"/>
      <c r="C4" s="725"/>
      <c r="D4" s="725"/>
      <c r="E4" s="725"/>
      <c r="F4" s="725"/>
      <c r="J4" s="8"/>
    </row>
    <row r="5" spans="1:10" ht="30" customHeight="1" x14ac:dyDescent="0.45">
      <c r="A5" s="98"/>
      <c r="B5" s="155" t="s">
        <v>34</v>
      </c>
      <c r="C5" s="155" t="s">
        <v>15</v>
      </c>
      <c r="D5" s="155" t="s">
        <v>16</v>
      </c>
      <c r="E5" s="155" t="s">
        <v>17</v>
      </c>
      <c r="F5" s="155" t="s">
        <v>18</v>
      </c>
    </row>
    <row r="6" spans="1:10" s="39" customFormat="1" ht="12.75" customHeight="1" x14ac:dyDescent="0.45">
      <c r="A6" s="98"/>
      <c r="B6" s="156"/>
      <c r="C6" s="156"/>
      <c r="D6" s="156"/>
      <c r="E6" s="156"/>
      <c r="F6" s="156"/>
    </row>
    <row r="7" spans="1:10" s="39" customFormat="1" ht="18.75" customHeight="1" x14ac:dyDescent="0.45">
      <c r="A7" s="157" t="s">
        <v>264</v>
      </c>
      <c r="B7" s="183">
        <v>142</v>
      </c>
      <c r="C7" s="183">
        <v>3476</v>
      </c>
      <c r="D7" s="183">
        <v>1151</v>
      </c>
      <c r="E7" s="183">
        <v>4434</v>
      </c>
      <c r="F7" s="183">
        <v>9202</v>
      </c>
    </row>
    <row r="8" spans="1:10" ht="30" customHeight="1" x14ac:dyDescent="0.45">
      <c r="A8" s="157" t="s">
        <v>35</v>
      </c>
      <c r="B8" s="184"/>
      <c r="C8" s="184"/>
      <c r="D8" s="184"/>
      <c r="E8" s="185"/>
      <c r="F8" s="186"/>
    </row>
    <row r="9" spans="1:10" ht="16.5" customHeight="1" x14ac:dyDescent="0.45">
      <c r="A9" s="50" t="s">
        <v>165</v>
      </c>
      <c r="B9" s="187">
        <v>230</v>
      </c>
      <c r="C9" s="187">
        <v>8339</v>
      </c>
      <c r="D9" s="187">
        <v>1822</v>
      </c>
      <c r="E9" s="187">
        <v>4524</v>
      </c>
      <c r="F9" s="187">
        <v>14915</v>
      </c>
    </row>
    <row r="10" spans="1:10" ht="16.5" customHeight="1" x14ac:dyDescent="0.45">
      <c r="A10" s="50" t="s">
        <v>758</v>
      </c>
      <c r="B10" s="178" t="s">
        <v>761</v>
      </c>
      <c r="C10" s="178">
        <v>303</v>
      </c>
      <c r="D10" s="327" t="s">
        <v>761</v>
      </c>
      <c r="E10" s="187">
        <v>799</v>
      </c>
      <c r="F10" s="187">
        <v>1198</v>
      </c>
    </row>
    <row r="11" spans="1:10" ht="16.5" customHeight="1" x14ac:dyDescent="0.45">
      <c r="A11" s="50" t="s">
        <v>757</v>
      </c>
      <c r="B11" s="187" t="s">
        <v>761</v>
      </c>
      <c r="C11" s="187">
        <v>59</v>
      </c>
      <c r="D11" s="187" t="s">
        <v>761</v>
      </c>
      <c r="E11" s="187">
        <v>120</v>
      </c>
      <c r="F11" s="187">
        <v>184</v>
      </c>
    </row>
    <row r="12" spans="1:10" ht="16.5" customHeight="1" x14ac:dyDescent="0.45">
      <c r="A12" s="50" t="s">
        <v>447</v>
      </c>
      <c r="B12" s="178">
        <v>269</v>
      </c>
      <c r="C12" s="187">
        <v>9450</v>
      </c>
      <c r="D12" s="187">
        <v>2104</v>
      </c>
      <c r="E12" s="187">
        <v>4954</v>
      </c>
      <c r="F12" s="187">
        <v>16777</v>
      </c>
    </row>
    <row r="13" spans="1:10" ht="16.5" customHeight="1" x14ac:dyDescent="0.45">
      <c r="A13" s="50" t="s">
        <v>175</v>
      </c>
      <c r="B13" s="187">
        <v>41</v>
      </c>
      <c r="C13" s="187">
        <v>1252</v>
      </c>
      <c r="D13" s="187">
        <v>372</v>
      </c>
      <c r="E13" s="187">
        <v>1087</v>
      </c>
      <c r="F13" s="187">
        <v>2752</v>
      </c>
    </row>
    <row r="14" spans="1:10" ht="30" customHeight="1" x14ac:dyDescent="0.45">
      <c r="A14" s="157" t="s">
        <v>36</v>
      </c>
      <c r="B14" s="187"/>
      <c r="C14" s="187"/>
      <c r="D14" s="187"/>
      <c r="E14" s="187"/>
      <c r="F14" s="187"/>
    </row>
    <row r="15" spans="1:10" ht="16.5" customHeight="1" x14ac:dyDescent="0.45">
      <c r="A15" s="50" t="s">
        <v>165</v>
      </c>
      <c r="B15" s="187">
        <v>203</v>
      </c>
      <c r="C15" s="187">
        <v>7275</v>
      </c>
      <c r="D15" s="187">
        <v>1817</v>
      </c>
      <c r="E15" s="187">
        <v>3829</v>
      </c>
      <c r="F15" s="187">
        <v>13124</v>
      </c>
    </row>
    <row r="16" spans="1:10" ht="16.5" customHeight="1" x14ac:dyDescent="0.45">
      <c r="A16" s="50" t="s">
        <v>758</v>
      </c>
      <c r="B16" s="327" t="s">
        <v>761</v>
      </c>
      <c r="C16" s="327" t="s">
        <v>761</v>
      </c>
      <c r="D16" s="178">
        <v>137</v>
      </c>
      <c r="E16" s="178">
        <v>434</v>
      </c>
      <c r="F16" s="187">
        <v>1594</v>
      </c>
    </row>
    <row r="17" spans="1:6" ht="16.5" customHeight="1" x14ac:dyDescent="0.45">
      <c r="A17" s="50" t="s">
        <v>757</v>
      </c>
      <c r="B17" s="187" t="s">
        <v>761</v>
      </c>
      <c r="C17" s="187" t="s">
        <v>761</v>
      </c>
      <c r="D17" s="187">
        <v>23</v>
      </c>
      <c r="E17" s="187">
        <v>53</v>
      </c>
      <c r="F17" s="187">
        <v>431</v>
      </c>
    </row>
    <row r="18" spans="1:6" ht="16.5" customHeight="1" x14ac:dyDescent="0.45">
      <c r="A18" s="50" t="s">
        <v>447</v>
      </c>
      <c r="B18" s="178">
        <v>244</v>
      </c>
      <c r="C18" s="187">
        <v>9954</v>
      </c>
      <c r="D18" s="187">
        <v>4039</v>
      </c>
      <c r="E18" s="187">
        <v>3751</v>
      </c>
      <c r="F18" s="187">
        <v>17988</v>
      </c>
    </row>
    <row r="19" spans="1:6" ht="16.5" customHeight="1" x14ac:dyDescent="0.45">
      <c r="A19" s="50" t="s">
        <v>175</v>
      </c>
      <c r="B19" s="187">
        <v>44</v>
      </c>
      <c r="C19" s="187">
        <v>1040</v>
      </c>
      <c r="D19" s="187">
        <v>456</v>
      </c>
      <c r="E19" s="187">
        <v>743</v>
      </c>
      <c r="F19" s="187">
        <v>2283</v>
      </c>
    </row>
    <row r="20" spans="1:6" ht="30" customHeight="1" x14ac:dyDescent="0.45">
      <c r="A20" s="157" t="s">
        <v>176</v>
      </c>
      <c r="B20" s="187"/>
      <c r="C20" s="187"/>
      <c r="D20" s="187"/>
      <c r="E20" s="187"/>
      <c r="F20" s="187"/>
    </row>
    <row r="21" spans="1:6" ht="16.5" customHeight="1" x14ac:dyDescent="0.45">
      <c r="A21" s="50" t="s">
        <v>165</v>
      </c>
      <c r="B21" s="187">
        <v>70</v>
      </c>
      <c r="C21" s="187">
        <v>3592</v>
      </c>
      <c r="D21" s="187">
        <v>904</v>
      </c>
      <c r="E21" s="187">
        <v>1109</v>
      </c>
      <c r="F21" s="187">
        <v>5674</v>
      </c>
    </row>
    <row r="22" spans="1:6" ht="16.5" customHeight="1" x14ac:dyDescent="0.45">
      <c r="A22" s="50" t="s">
        <v>758</v>
      </c>
      <c r="B22" s="327" t="s">
        <v>761</v>
      </c>
      <c r="C22" s="178">
        <v>503</v>
      </c>
      <c r="D22" s="327" t="s">
        <v>761</v>
      </c>
      <c r="E22" s="178">
        <v>693</v>
      </c>
      <c r="F22" s="187">
        <v>1553</v>
      </c>
    </row>
    <row r="23" spans="1:6" ht="16.5" customHeight="1" x14ac:dyDescent="0.45">
      <c r="A23" s="50" t="s">
        <v>757</v>
      </c>
      <c r="B23" s="187" t="s">
        <v>761</v>
      </c>
      <c r="C23" s="187">
        <v>4</v>
      </c>
      <c r="D23" s="187" t="s">
        <v>761</v>
      </c>
      <c r="E23" s="187">
        <v>14</v>
      </c>
      <c r="F23" s="187">
        <v>20</v>
      </c>
    </row>
    <row r="24" spans="1:6" ht="16.5" customHeight="1" x14ac:dyDescent="0.45">
      <c r="A24" s="50" t="s">
        <v>447</v>
      </c>
      <c r="B24" s="178">
        <v>481</v>
      </c>
      <c r="C24" s="187">
        <v>23338</v>
      </c>
      <c r="D24" s="187">
        <v>12311</v>
      </c>
      <c r="E24" s="187">
        <v>8098</v>
      </c>
      <c r="F24" s="187">
        <v>44228</v>
      </c>
    </row>
    <row r="25" spans="1:6" ht="16.5" customHeight="1" x14ac:dyDescent="0.45">
      <c r="A25" s="50" t="s">
        <v>175</v>
      </c>
      <c r="B25" s="187">
        <v>18</v>
      </c>
      <c r="C25" s="187">
        <v>444</v>
      </c>
      <c r="D25" s="187">
        <v>278</v>
      </c>
      <c r="E25" s="187">
        <v>350</v>
      </c>
      <c r="F25" s="187">
        <v>1090</v>
      </c>
    </row>
    <row r="26" spans="1:6" ht="30" customHeight="1" x14ac:dyDescent="0.45">
      <c r="A26" s="157" t="s">
        <v>37</v>
      </c>
      <c r="B26" s="187"/>
      <c r="C26" s="187"/>
      <c r="D26" s="187"/>
      <c r="E26" s="187"/>
      <c r="F26" s="187"/>
    </row>
    <row r="27" spans="1:6" ht="16.5" customHeight="1" x14ac:dyDescent="0.45">
      <c r="A27" s="50" t="s">
        <v>165</v>
      </c>
      <c r="B27" s="187">
        <v>0</v>
      </c>
      <c r="C27" s="187" t="s">
        <v>761</v>
      </c>
      <c r="D27" s="187" t="s">
        <v>761</v>
      </c>
      <c r="E27" s="187">
        <v>24</v>
      </c>
      <c r="F27" s="187">
        <v>33</v>
      </c>
    </row>
    <row r="28" spans="1:6" ht="16.5" customHeight="1" x14ac:dyDescent="0.45">
      <c r="A28" s="50" t="s">
        <v>758</v>
      </c>
      <c r="B28" s="187">
        <v>0</v>
      </c>
      <c r="C28" s="178" t="s">
        <v>761</v>
      </c>
      <c r="D28" s="178" t="s">
        <v>761</v>
      </c>
      <c r="E28" s="178" t="s">
        <v>761</v>
      </c>
      <c r="F28" s="178">
        <v>40</v>
      </c>
    </row>
    <row r="29" spans="1:6" ht="16.5" customHeight="1" x14ac:dyDescent="0.45">
      <c r="A29" s="50" t="s">
        <v>757</v>
      </c>
      <c r="B29" s="187">
        <v>0</v>
      </c>
      <c r="C29" s="187" t="s">
        <v>761</v>
      </c>
      <c r="D29" s="187" t="s">
        <v>761</v>
      </c>
      <c r="E29" s="187" t="s">
        <v>761</v>
      </c>
      <c r="F29" s="187">
        <v>7</v>
      </c>
    </row>
    <row r="30" spans="1:6" ht="16.5" customHeight="1" x14ac:dyDescent="0.45">
      <c r="A30" s="50" t="s">
        <v>447</v>
      </c>
      <c r="B30" s="187">
        <v>0</v>
      </c>
      <c r="C30" s="178">
        <v>326</v>
      </c>
      <c r="D30" s="178" t="s">
        <v>761</v>
      </c>
      <c r="E30" s="178" t="s">
        <v>761</v>
      </c>
      <c r="F30" s="178">
        <v>380</v>
      </c>
    </row>
    <row r="31" spans="1:6" ht="16.5" customHeight="1" x14ac:dyDescent="0.45">
      <c r="A31" s="50" t="s">
        <v>175</v>
      </c>
      <c r="B31" s="187">
        <v>0</v>
      </c>
      <c r="C31" s="187" t="s">
        <v>761</v>
      </c>
      <c r="D31" s="187" t="s">
        <v>761</v>
      </c>
      <c r="E31" s="187" t="s">
        <v>761</v>
      </c>
      <c r="F31" s="187">
        <v>40</v>
      </c>
    </row>
    <row r="32" spans="1:6" ht="6.75" customHeight="1" x14ac:dyDescent="0.45">
      <c r="A32" s="4"/>
      <c r="B32" s="159"/>
      <c r="C32" s="159"/>
      <c r="D32" s="159"/>
      <c r="E32" s="159"/>
      <c r="F32" s="159"/>
    </row>
    <row r="33" spans="1:6" x14ac:dyDescent="0.35">
      <c r="A33" s="158"/>
      <c r="B33" s="158"/>
      <c r="C33" s="158"/>
      <c r="D33" s="158"/>
      <c r="E33" s="158"/>
      <c r="F33" s="158"/>
    </row>
  </sheetData>
  <mergeCells count="3">
    <mergeCell ref="A2:F2"/>
    <mergeCell ref="A3:F3"/>
    <mergeCell ref="A4:F4"/>
  </mergeCells>
  <pageMargins left="0.70866141732283472" right="0.70866141732283472" top="0.74803149606299213" bottom="0.74803149606299213" header="0.31496062992125984" footer="0.31496062992125984"/>
  <pageSetup paperSize="9" scale="66" fitToHeight="0" orientation="portrait" r:id="rId1"/>
  <headerFooter>
    <oddHeader>&amp;C&amp;B&amp;"Arial"&amp;12&amp;Kff0000​‌For Official Use Only‌​</oddHeader>
    <oddFooter>&amp;RPage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G34"/>
  <sheetViews>
    <sheetView showGridLines="0" workbookViewId="0"/>
  </sheetViews>
  <sheetFormatPr defaultColWidth="9.1328125" defaultRowHeight="12.75" x14ac:dyDescent="0.35"/>
  <cols>
    <col min="1" max="1" width="60.59765625" style="39" customWidth="1"/>
    <col min="2" max="3" width="25.73046875" style="39" customWidth="1"/>
    <col min="4" max="5" width="25.73046875" style="41" customWidth="1"/>
    <col min="6" max="6" width="25.73046875" style="39" customWidth="1"/>
    <col min="7" max="16384" width="9.1328125" style="39"/>
  </cols>
  <sheetData>
    <row r="1" spans="1:7" ht="15.75" customHeight="1" x14ac:dyDescent="0.35"/>
    <row r="2" spans="1:7" ht="19.5" customHeight="1" x14ac:dyDescent="0.35">
      <c r="A2" s="715" t="s">
        <v>628</v>
      </c>
      <c r="B2" s="715"/>
      <c r="C2" s="715"/>
      <c r="D2" s="715"/>
      <c r="E2" s="715"/>
      <c r="F2" s="715"/>
    </row>
    <row r="3" spans="1:7" s="46" customFormat="1" ht="18.75" customHeight="1" x14ac:dyDescent="0.35">
      <c r="A3" s="757" t="s">
        <v>33</v>
      </c>
      <c r="B3" s="757"/>
      <c r="C3" s="757"/>
      <c r="D3" s="757"/>
      <c r="E3" s="757"/>
      <c r="F3" s="757"/>
    </row>
    <row r="4" spans="1:7" s="46" customFormat="1" ht="18.75" customHeight="1" x14ac:dyDescent="0.35">
      <c r="A4" s="758" t="s">
        <v>640</v>
      </c>
      <c r="B4" s="758"/>
      <c r="C4" s="758"/>
      <c r="D4" s="758"/>
      <c r="E4" s="758"/>
      <c r="F4" s="758"/>
    </row>
    <row r="5" spans="1:7" s="46" customFormat="1" ht="30" customHeight="1" x14ac:dyDescent="0.45">
      <c r="A5" s="361"/>
      <c r="B5" s="352" t="s">
        <v>358</v>
      </c>
      <c r="C5" s="453" t="s">
        <v>359</v>
      </c>
      <c r="D5" s="567" t="s">
        <v>577</v>
      </c>
      <c r="E5" s="567" t="s">
        <v>688</v>
      </c>
      <c r="F5" s="567" t="s">
        <v>689</v>
      </c>
    </row>
    <row r="6" spans="1:7" s="46" customFormat="1" ht="16.5" customHeight="1" x14ac:dyDescent="0.45">
      <c r="A6" s="98"/>
      <c r="B6" s="362"/>
      <c r="C6" s="362"/>
      <c r="D6" s="362"/>
      <c r="E6" s="362"/>
      <c r="F6" s="362"/>
    </row>
    <row r="7" spans="1:7" s="46" customFormat="1" ht="16.5" customHeight="1" x14ac:dyDescent="0.45">
      <c r="A7" s="85" t="s">
        <v>404</v>
      </c>
      <c r="B7" s="474">
        <v>29550</v>
      </c>
      <c r="C7" s="392">
        <v>28924</v>
      </c>
      <c r="D7" s="392">
        <v>27969</v>
      </c>
      <c r="E7" s="392">
        <v>27482</v>
      </c>
      <c r="F7" s="392">
        <v>26846</v>
      </c>
      <c r="G7" s="467"/>
    </row>
    <row r="8" spans="1:7" s="46" customFormat="1" ht="30" customHeight="1" x14ac:dyDescent="0.45">
      <c r="A8" s="85" t="s">
        <v>630</v>
      </c>
      <c r="B8" s="392"/>
      <c r="C8" s="392"/>
      <c r="D8" s="392"/>
      <c r="E8" s="392"/>
      <c r="F8" s="392"/>
    </row>
    <row r="9" spans="1:7" s="46" customFormat="1" ht="30" customHeight="1" x14ac:dyDescent="0.45">
      <c r="A9" s="101" t="s">
        <v>35</v>
      </c>
      <c r="B9" s="392"/>
      <c r="C9" s="392"/>
      <c r="D9" s="392"/>
      <c r="E9" s="392"/>
      <c r="F9" s="392"/>
    </row>
    <row r="10" spans="1:7" s="46" customFormat="1" ht="16.5" customHeight="1" x14ac:dyDescent="0.45">
      <c r="A10" s="50" t="s">
        <v>34</v>
      </c>
      <c r="B10" s="393">
        <v>317</v>
      </c>
      <c r="C10" s="393">
        <v>277</v>
      </c>
      <c r="D10" s="393">
        <v>268</v>
      </c>
      <c r="E10" s="393">
        <v>257</v>
      </c>
      <c r="F10" s="393">
        <v>230</v>
      </c>
    </row>
    <row r="11" spans="1:7" s="46" customFormat="1" ht="16.5" customHeight="1" x14ac:dyDescent="0.45">
      <c r="A11" s="50" t="s">
        <v>15</v>
      </c>
      <c r="B11" s="393">
        <v>8098</v>
      </c>
      <c r="C11" s="393">
        <v>8202</v>
      </c>
      <c r="D11" s="393">
        <v>8190</v>
      </c>
      <c r="E11" s="393">
        <v>8210</v>
      </c>
      <c r="F11" s="393">
        <v>8339</v>
      </c>
    </row>
    <row r="12" spans="1:7" s="46" customFormat="1" ht="16.5" customHeight="1" x14ac:dyDescent="0.45">
      <c r="A12" s="50" t="s">
        <v>16</v>
      </c>
      <c r="B12" s="393">
        <v>1863</v>
      </c>
      <c r="C12" s="393">
        <v>1845</v>
      </c>
      <c r="D12" s="393">
        <v>1761</v>
      </c>
      <c r="E12" s="393">
        <v>1826</v>
      </c>
      <c r="F12" s="393">
        <v>1822</v>
      </c>
    </row>
    <row r="13" spans="1:7" s="46" customFormat="1" ht="16.5" customHeight="1" x14ac:dyDescent="0.45">
      <c r="A13" s="50" t="s">
        <v>17</v>
      </c>
      <c r="B13" s="393">
        <v>4912</v>
      </c>
      <c r="C13" s="393">
        <v>4936</v>
      </c>
      <c r="D13" s="393">
        <v>4571</v>
      </c>
      <c r="E13" s="393">
        <v>4822</v>
      </c>
      <c r="F13" s="393">
        <v>4524</v>
      </c>
    </row>
    <row r="14" spans="1:7" s="46" customFormat="1" ht="16.5" customHeight="1" x14ac:dyDescent="0.45">
      <c r="A14" s="64" t="s">
        <v>18</v>
      </c>
      <c r="B14" s="392">
        <v>15189</v>
      </c>
      <c r="C14" s="392">
        <v>15260</v>
      </c>
      <c r="D14" s="392">
        <v>14790</v>
      </c>
      <c r="E14" s="392">
        <v>15116</v>
      </c>
      <c r="F14" s="392">
        <v>14915</v>
      </c>
    </row>
    <row r="15" spans="1:7" s="46" customFormat="1" ht="30" customHeight="1" x14ac:dyDescent="0.45">
      <c r="A15" s="101" t="s">
        <v>36</v>
      </c>
      <c r="B15" s="392"/>
      <c r="C15" s="392"/>
      <c r="D15" s="392"/>
      <c r="E15" s="392"/>
      <c r="F15" s="392"/>
    </row>
    <row r="16" spans="1:7" s="46" customFormat="1" ht="16.5" customHeight="1" x14ac:dyDescent="0.45">
      <c r="A16" s="50" t="s">
        <v>34</v>
      </c>
      <c r="B16" s="393">
        <v>289</v>
      </c>
      <c r="C16" s="393">
        <v>250</v>
      </c>
      <c r="D16" s="393">
        <v>241</v>
      </c>
      <c r="E16" s="393">
        <v>239</v>
      </c>
      <c r="F16" s="393">
        <v>203</v>
      </c>
    </row>
    <row r="17" spans="1:6" s="46" customFormat="1" ht="16.5" customHeight="1" x14ac:dyDescent="0.45">
      <c r="A17" s="50" t="s">
        <v>15</v>
      </c>
      <c r="B17" s="393">
        <v>7068</v>
      </c>
      <c r="C17" s="393">
        <v>7051</v>
      </c>
      <c r="D17" s="393">
        <v>7072</v>
      </c>
      <c r="E17" s="393">
        <v>7084</v>
      </c>
      <c r="F17" s="393">
        <v>7275</v>
      </c>
    </row>
    <row r="18" spans="1:6" s="46" customFormat="1" ht="16.5" customHeight="1" x14ac:dyDescent="0.45">
      <c r="A18" s="50" t="s">
        <v>16</v>
      </c>
      <c r="B18" s="393">
        <v>1867</v>
      </c>
      <c r="C18" s="393">
        <v>1844</v>
      </c>
      <c r="D18" s="393">
        <v>1754</v>
      </c>
      <c r="E18" s="393">
        <v>1820</v>
      </c>
      <c r="F18" s="393">
        <v>1817</v>
      </c>
    </row>
    <row r="19" spans="1:6" s="46" customFormat="1" ht="16.5" customHeight="1" x14ac:dyDescent="0.45">
      <c r="A19" s="50" t="s">
        <v>17</v>
      </c>
      <c r="B19" s="393">
        <v>3972</v>
      </c>
      <c r="C19" s="393">
        <v>4084</v>
      </c>
      <c r="D19" s="393">
        <v>3837</v>
      </c>
      <c r="E19" s="393">
        <v>4112</v>
      </c>
      <c r="F19" s="393">
        <v>3829</v>
      </c>
    </row>
    <row r="20" spans="1:6" s="46" customFormat="1" ht="16.5" customHeight="1" x14ac:dyDescent="0.45">
      <c r="A20" s="64" t="s">
        <v>18</v>
      </c>
      <c r="B20" s="392">
        <v>13196</v>
      </c>
      <c r="C20" s="392">
        <v>13228</v>
      </c>
      <c r="D20" s="392">
        <v>12904</v>
      </c>
      <c r="E20" s="392">
        <v>13255</v>
      </c>
      <c r="F20" s="392">
        <v>13124</v>
      </c>
    </row>
    <row r="21" spans="1:6" s="46" customFormat="1" ht="30" customHeight="1" x14ac:dyDescent="0.45">
      <c r="A21" s="101" t="s">
        <v>405</v>
      </c>
      <c r="B21" s="392"/>
      <c r="C21" s="392"/>
      <c r="D21" s="392"/>
      <c r="E21" s="392"/>
      <c r="F21" s="392"/>
    </row>
    <row r="22" spans="1:6" s="46" customFormat="1" ht="16.5" customHeight="1" x14ac:dyDescent="0.45">
      <c r="A22" s="50" t="s">
        <v>34</v>
      </c>
      <c r="B22" s="393">
        <v>98</v>
      </c>
      <c r="C22" s="393">
        <v>73</v>
      </c>
      <c r="D22" s="393">
        <v>69</v>
      </c>
      <c r="E22" s="393">
        <v>84</v>
      </c>
      <c r="F22" s="393">
        <v>70</v>
      </c>
    </row>
    <row r="23" spans="1:6" s="46" customFormat="1" ht="16.5" customHeight="1" x14ac:dyDescent="0.45">
      <c r="A23" s="50" t="s">
        <v>15</v>
      </c>
      <c r="B23" s="393">
        <v>3275</v>
      </c>
      <c r="C23" s="393">
        <v>3286</v>
      </c>
      <c r="D23" s="393">
        <v>3294</v>
      </c>
      <c r="E23" s="393">
        <v>3391</v>
      </c>
      <c r="F23" s="393">
        <v>3592</v>
      </c>
    </row>
    <row r="24" spans="1:6" s="46" customFormat="1" ht="16.5" customHeight="1" x14ac:dyDescent="0.45">
      <c r="A24" s="50" t="s">
        <v>16</v>
      </c>
      <c r="B24" s="393">
        <v>880</v>
      </c>
      <c r="C24" s="393">
        <v>876</v>
      </c>
      <c r="D24" s="393">
        <v>877</v>
      </c>
      <c r="E24" s="393">
        <v>906</v>
      </c>
      <c r="F24" s="393">
        <v>904</v>
      </c>
    </row>
    <row r="25" spans="1:6" s="46" customFormat="1" ht="16.5" customHeight="1" x14ac:dyDescent="0.45">
      <c r="A25" s="50" t="s">
        <v>17</v>
      </c>
      <c r="B25" s="393">
        <v>1133</v>
      </c>
      <c r="C25" s="393">
        <v>1074</v>
      </c>
      <c r="D25" s="393">
        <v>1031</v>
      </c>
      <c r="E25" s="393">
        <v>1120</v>
      </c>
      <c r="F25" s="393">
        <v>1109</v>
      </c>
    </row>
    <row r="26" spans="1:6" s="46" customFormat="1" ht="16.5" customHeight="1" x14ac:dyDescent="0.45">
      <c r="A26" s="64" t="s">
        <v>18</v>
      </c>
      <c r="B26" s="392">
        <v>5386</v>
      </c>
      <c r="C26" s="392">
        <v>5308</v>
      </c>
      <c r="D26" s="392">
        <v>5270</v>
      </c>
      <c r="E26" s="392">
        <v>5500</v>
      </c>
      <c r="F26" s="392">
        <v>5674</v>
      </c>
    </row>
    <row r="27" spans="1:6" s="46" customFormat="1" ht="30" customHeight="1" x14ac:dyDescent="0.45">
      <c r="A27" s="101" t="s">
        <v>37</v>
      </c>
      <c r="B27" s="392"/>
      <c r="C27" s="392"/>
      <c r="D27" s="392"/>
      <c r="E27" s="392"/>
      <c r="F27" s="392"/>
    </row>
    <row r="28" spans="1:6" s="46" customFormat="1" ht="16.5" customHeight="1" x14ac:dyDescent="0.45">
      <c r="A28" s="50" t="s">
        <v>34</v>
      </c>
      <c r="B28" s="393" t="s">
        <v>761</v>
      </c>
      <c r="C28" s="393" t="s">
        <v>761</v>
      </c>
      <c r="D28" s="393" t="s">
        <v>761</v>
      </c>
      <c r="E28" s="393">
        <v>0</v>
      </c>
      <c r="F28" s="393">
        <v>0</v>
      </c>
    </row>
    <row r="29" spans="1:6" s="46" customFormat="1" ht="16.5" customHeight="1" x14ac:dyDescent="0.45">
      <c r="A29" s="50" t="s">
        <v>15</v>
      </c>
      <c r="B29" s="393" t="s">
        <v>761</v>
      </c>
      <c r="C29" s="393" t="s">
        <v>761</v>
      </c>
      <c r="D29" s="393" t="s">
        <v>761</v>
      </c>
      <c r="E29" s="393" t="s">
        <v>761</v>
      </c>
      <c r="F29" s="393" t="s">
        <v>761</v>
      </c>
    </row>
    <row r="30" spans="1:6" s="46" customFormat="1" ht="16.5" customHeight="1" x14ac:dyDescent="0.45">
      <c r="A30" s="50" t="s">
        <v>16</v>
      </c>
      <c r="B30" s="393" t="s">
        <v>761</v>
      </c>
      <c r="C30" s="393" t="s">
        <v>761</v>
      </c>
      <c r="D30" s="393" t="s">
        <v>761</v>
      </c>
      <c r="E30" s="393" t="s">
        <v>761</v>
      </c>
      <c r="F30" s="393" t="s">
        <v>761</v>
      </c>
    </row>
    <row r="31" spans="1:6" s="46" customFormat="1" ht="16.5" customHeight="1" x14ac:dyDescent="0.45">
      <c r="A31" s="50" t="s">
        <v>17</v>
      </c>
      <c r="B31" s="393">
        <v>35</v>
      </c>
      <c r="C31" s="393">
        <v>29</v>
      </c>
      <c r="D31" s="393">
        <v>27</v>
      </c>
      <c r="E31" s="393">
        <v>28</v>
      </c>
      <c r="F31" s="393">
        <v>24</v>
      </c>
    </row>
    <row r="32" spans="1:6" s="46" customFormat="1" ht="16.5" customHeight="1" x14ac:dyDescent="0.45">
      <c r="A32" s="64" t="s">
        <v>18</v>
      </c>
      <c r="B32" s="392">
        <v>69</v>
      </c>
      <c r="C32" s="392">
        <v>58</v>
      </c>
      <c r="D32" s="392">
        <v>52</v>
      </c>
      <c r="E32" s="392">
        <v>38</v>
      </c>
      <c r="F32" s="392">
        <v>33</v>
      </c>
    </row>
    <row r="33" spans="1:6" s="46" customFormat="1" ht="6.75" customHeight="1" x14ac:dyDescent="0.45">
      <c r="A33" s="95"/>
      <c r="B33" s="95"/>
      <c r="C33" s="95"/>
      <c r="D33" s="161"/>
      <c r="E33" s="161"/>
      <c r="F33" s="95"/>
    </row>
    <row r="34" spans="1:6" s="46" customFormat="1" x14ac:dyDescent="0.35"/>
  </sheetData>
  <mergeCells count="3">
    <mergeCell ref="A2:F2"/>
    <mergeCell ref="A4:F4"/>
    <mergeCell ref="A3:F3"/>
  </mergeCells>
  <pageMargins left="0.70866141732283472" right="0.70866141732283472" top="0.74803149606299213" bottom="0.74803149606299213" header="0.31496062992125984" footer="0.31496062992125984"/>
  <pageSetup paperSize="9" scale="47" fitToHeight="0" orientation="portrait" r:id="rId1"/>
  <headerFooter>
    <oddHeader>&amp;C&amp;B&amp;"Arial"&amp;12&amp;Kff0000​‌For Official Use Only‌​</oddHeader>
    <oddFooter>&amp;RPage &amp;P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F42"/>
  <sheetViews>
    <sheetView showGridLines="0" workbookViewId="0"/>
  </sheetViews>
  <sheetFormatPr defaultColWidth="9.1328125" defaultRowHeight="12.75" x14ac:dyDescent="0.35"/>
  <cols>
    <col min="1" max="1" width="70.73046875" style="39" customWidth="1"/>
    <col min="2" max="3" width="20.73046875" style="39" customWidth="1"/>
    <col min="4" max="5" width="20.73046875" style="41" customWidth="1"/>
    <col min="6" max="6" width="20.73046875" style="39" customWidth="1"/>
    <col min="7" max="16384" width="9.1328125" style="39"/>
  </cols>
  <sheetData>
    <row r="1" spans="1:6" ht="15.75" customHeight="1" x14ac:dyDescent="0.35"/>
    <row r="2" spans="1:6" ht="19.5" customHeight="1" x14ac:dyDescent="0.35">
      <c r="A2" s="715" t="s">
        <v>562</v>
      </c>
      <c r="B2" s="715"/>
      <c r="C2" s="715"/>
      <c r="D2" s="715"/>
      <c r="E2" s="715"/>
      <c r="F2" s="715"/>
    </row>
    <row r="3" spans="1:6" s="46" customFormat="1" ht="18.75" customHeight="1" x14ac:dyDescent="0.35">
      <c r="A3" s="737" t="s">
        <v>33</v>
      </c>
      <c r="B3" s="737"/>
      <c r="C3" s="737"/>
      <c r="D3" s="737"/>
      <c r="E3" s="737"/>
      <c r="F3" s="737"/>
    </row>
    <row r="4" spans="1:6" s="46" customFormat="1" ht="18.75" customHeight="1" x14ac:dyDescent="0.35">
      <c r="A4" s="758" t="s">
        <v>75</v>
      </c>
      <c r="B4" s="758"/>
      <c r="C4" s="758"/>
      <c r="D4" s="758"/>
      <c r="E4" s="758"/>
      <c r="F4" s="758"/>
    </row>
    <row r="5" spans="1:6" s="46" customFormat="1" ht="30" customHeight="1" x14ac:dyDescent="0.45">
      <c r="A5" s="361"/>
      <c r="B5" s="353" t="s">
        <v>358</v>
      </c>
      <c r="C5" s="453" t="s">
        <v>359</v>
      </c>
      <c r="D5" s="567" t="s">
        <v>577</v>
      </c>
      <c r="E5" s="567" t="s">
        <v>688</v>
      </c>
      <c r="F5" s="567" t="s">
        <v>689</v>
      </c>
    </row>
    <row r="6" spans="1:6" s="46" customFormat="1" ht="30" customHeight="1" x14ac:dyDescent="0.45">
      <c r="A6" s="85" t="s">
        <v>631</v>
      </c>
      <c r="B6" s="308">
        <v>6661</v>
      </c>
      <c r="C6" s="308">
        <v>7866</v>
      </c>
      <c r="D6" s="308">
        <v>8445</v>
      </c>
      <c r="E6" s="308">
        <v>9052</v>
      </c>
      <c r="F6" s="308">
        <v>9202</v>
      </c>
    </row>
    <row r="7" spans="1:6" s="46" customFormat="1" ht="16.5" customHeight="1" x14ac:dyDescent="0.45">
      <c r="A7" s="85" t="s">
        <v>632</v>
      </c>
      <c r="B7" s="308">
        <v>7018</v>
      </c>
      <c r="C7" s="308">
        <v>8009</v>
      </c>
      <c r="D7" s="308">
        <v>8681</v>
      </c>
      <c r="E7" s="308">
        <v>9368</v>
      </c>
      <c r="F7" s="308">
        <v>9655</v>
      </c>
    </row>
    <row r="8" spans="1:6" s="46" customFormat="1" ht="16.5" customHeight="1" x14ac:dyDescent="0.45">
      <c r="A8" s="124" t="s">
        <v>98</v>
      </c>
      <c r="B8" s="308"/>
      <c r="C8" s="308"/>
      <c r="D8" s="308"/>
      <c r="E8" s="308"/>
      <c r="F8" s="308"/>
    </row>
    <row r="9" spans="1:6" s="46" customFormat="1" ht="16.5" customHeight="1" x14ac:dyDescent="0.45">
      <c r="A9" s="166" t="s">
        <v>454</v>
      </c>
      <c r="B9" s="178">
        <v>5963</v>
      </c>
      <c r="C9" s="178">
        <v>7060</v>
      </c>
      <c r="D9" s="327">
        <v>7690</v>
      </c>
      <c r="E9" s="327">
        <v>8326</v>
      </c>
      <c r="F9" s="178">
        <v>8477</v>
      </c>
    </row>
    <row r="10" spans="1:6" s="46" customFormat="1" ht="16.5" customHeight="1" x14ac:dyDescent="0.45">
      <c r="A10" s="50" t="s">
        <v>406</v>
      </c>
      <c r="B10" s="178">
        <v>187</v>
      </c>
      <c r="C10" s="178">
        <v>193</v>
      </c>
      <c r="D10" s="327">
        <v>227</v>
      </c>
      <c r="E10" s="327">
        <v>243</v>
      </c>
      <c r="F10" s="178">
        <v>230</v>
      </c>
    </row>
    <row r="11" spans="1:6" s="46" customFormat="1" ht="16.5" customHeight="1" x14ac:dyDescent="0.45">
      <c r="A11" s="50" t="s">
        <v>407</v>
      </c>
      <c r="B11" s="178">
        <v>217</v>
      </c>
      <c r="C11" s="178">
        <v>246</v>
      </c>
      <c r="D11" s="327">
        <v>237</v>
      </c>
      <c r="E11" s="327">
        <v>208</v>
      </c>
      <c r="F11" s="178">
        <v>219</v>
      </c>
    </row>
    <row r="12" spans="1:6" s="46" customFormat="1" ht="30" customHeight="1" x14ac:dyDescent="0.45">
      <c r="A12" s="388" t="s">
        <v>633</v>
      </c>
      <c r="B12" s="308">
        <v>30</v>
      </c>
      <c r="C12" s="308">
        <v>13</v>
      </c>
      <c r="D12" s="308">
        <v>19</v>
      </c>
      <c r="E12" s="308">
        <v>16</v>
      </c>
      <c r="F12" s="308">
        <v>15</v>
      </c>
    </row>
    <row r="13" spans="1:6" s="46" customFormat="1" ht="30" customHeight="1" x14ac:dyDescent="0.45">
      <c r="A13" s="477" t="s">
        <v>157</v>
      </c>
      <c r="B13" s="384"/>
      <c r="C13" s="384"/>
      <c r="D13" s="384"/>
      <c r="E13" s="384"/>
      <c r="F13" s="384"/>
    </row>
    <row r="14" spans="1:6" s="46" customFormat="1" ht="30" customHeight="1" x14ac:dyDescent="0.45">
      <c r="A14" s="389" t="s">
        <v>34</v>
      </c>
      <c r="B14" s="384"/>
      <c r="C14" s="384"/>
      <c r="D14" s="384"/>
      <c r="E14" s="384"/>
      <c r="F14" s="384"/>
    </row>
    <row r="15" spans="1:6" s="46" customFormat="1" ht="16.5" customHeight="1" x14ac:dyDescent="0.45">
      <c r="A15" s="390" t="s">
        <v>631</v>
      </c>
      <c r="B15" s="308">
        <v>110</v>
      </c>
      <c r="C15" s="308">
        <v>114</v>
      </c>
      <c r="D15" s="308">
        <v>136</v>
      </c>
      <c r="E15" s="308">
        <v>149</v>
      </c>
      <c r="F15" s="308">
        <v>142</v>
      </c>
    </row>
    <row r="16" spans="1:6" s="46" customFormat="1" ht="16.5" customHeight="1" x14ac:dyDescent="0.45">
      <c r="A16" s="390" t="s">
        <v>632</v>
      </c>
      <c r="B16" s="308">
        <v>111</v>
      </c>
      <c r="C16" s="308">
        <v>121</v>
      </c>
      <c r="D16" s="308">
        <v>139</v>
      </c>
      <c r="E16" s="308">
        <v>169</v>
      </c>
      <c r="F16" s="308">
        <v>149</v>
      </c>
    </row>
    <row r="17" spans="1:6" s="406" customFormat="1" ht="30" customHeight="1" x14ac:dyDescent="0.45">
      <c r="A17" s="65" t="s">
        <v>453</v>
      </c>
      <c r="B17" s="327">
        <v>98</v>
      </c>
      <c r="C17" s="327">
        <v>97</v>
      </c>
      <c r="D17" s="327">
        <v>130</v>
      </c>
      <c r="E17" s="327">
        <v>158</v>
      </c>
      <c r="F17" s="327">
        <v>146</v>
      </c>
    </row>
    <row r="18" spans="1:6" s="46" customFormat="1" ht="16.5" customHeight="1" x14ac:dyDescent="0.45">
      <c r="A18" s="266" t="s">
        <v>406</v>
      </c>
      <c r="B18" s="178" t="s">
        <v>761</v>
      </c>
      <c r="C18" s="327" t="s">
        <v>761</v>
      </c>
      <c r="D18" s="327" t="s">
        <v>761</v>
      </c>
      <c r="E18" s="327" t="s">
        <v>761</v>
      </c>
      <c r="F18" s="327" t="s">
        <v>761</v>
      </c>
    </row>
    <row r="19" spans="1:6" s="46" customFormat="1" ht="16.5" customHeight="1" x14ac:dyDescent="0.45">
      <c r="A19" s="266" t="s">
        <v>407</v>
      </c>
      <c r="B19" s="178" t="s">
        <v>761</v>
      </c>
      <c r="C19" s="327" t="s">
        <v>761</v>
      </c>
      <c r="D19" s="327" t="s">
        <v>761</v>
      </c>
      <c r="E19" s="327" t="s">
        <v>761</v>
      </c>
      <c r="F19" s="327" t="s">
        <v>761</v>
      </c>
    </row>
    <row r="20" spans="1:6" s="46" customFormat="1" ht="30" customHeight="1" x14ac:dyDescent="0.45">
      <c r="A20" s="391" t="s">
        <v>633</v>
      </c>
      <c r="B20" s="308" t="s">
        <v>761</v>
      </c>
      <c r="C20" s="308" t="s">
        <v>761</v>
      </c>
      <c r="D20" s="308" t="s">
        <v>761</v>
      </c>
      <c r="E20" s="308" t="s">
        <v>761</v>
      </c>
      <c r="F20" s="308" t="s">
        <v>761</v>
      </c>
    </row>
    <row r="21" spans="1:6" s="46" customFormat="1" ht="30" customHeight="1" x14ac:dyDescent="0.45">
      <c r="A21" s="389" t="s">
        <v>15</v>
      </c>
      <c r="B21" s="384"/>
      <c r="C21" s="384"/>
      <c r="D21" s="384"/>
      <c r="E21" s="384"/>
      <c r="F21" s="384"/>
    </row>
    <row r="22" spans="1:6" s="46" customFormat="1" ht="16.5" customHeight="1" x14ac:dyDescent="0.45">
      <c r="A22" s="390" t="s">
        <v>631</v>
      </c>
      <c r="B22" s="308">
        <v>2608</v>
      </c>
      <c r="C22" s="308">
        <v>3254</v>
      </c>
      <c r="D22" s="308">
        <v>3427</v>
      </c>
      <c r="E22" s="308">
        <v>3631</v>
      </c>
      <c r="F22" s="308">
        <v>3476</v>
      </c>
    </row>
    <row r="23" spans="1:6" s="46" customFormat="1" ht="16.5" customHeight="1" x14ac:dyDescent="0.45">
      <c r="A23" s="390" t="s">
        <v>632</v>
      </c>
      <c r="B23" s="308">
        <v>2572</v>
      </c>
      <c r="C23" s="308">
        <v>3116</v>
      </c>
      <c r="D23" s="308">
        <v>3376</v>
      </c>
      <c r="E23" s="308">
        <v>3510</v>
      </c>
      <c r="F23" s="308">
        <v>3509</v>
      </c>
    </row>
    <row r="24" spans="1:6" s="406" customFormat="1" ht="30" customHeight="1" x14ac:dyDescent="0.45">
      <c r="A24" s="65" t="s">
        <v>453</v>
      </c>
      <c r="B24" s="327">
        <v>2320</v>
      </c>
      <c r="C24" s="327">
        <v>2869</v>
      </c>
      <c r="D24" s="327">
        <v>3086</v>
      </c>
      <c r="E24" s="327">
        <v>3205</v>
      </c>
      <c r="F24" s="327">
        <v>3102</v>
      </c>
    </row>
    <row r="25" spans="1:6" s="46" customFormat="1" ht="16.5" customHeight="1" x14ac:dyDescent="0.45">
      <c r="A25" s="266" t="s">
        <v>406</v>
      </c>
      <c r="B25" s="178">
        <v>43</v>
      </c>
      <c r="C25" s="178" t="s">
        <v>761</v>
      </c>
      <c r="D25" s="327" t="s">
        <v>761</v>
      </c>
      <c r="E25" s="327" t="s">
        <v>761</v>
      </c>
      <c r="F25" s="327" t="s">
        <v>761</v>
      </c>
    </row>
    <row r="26" spans="1:6" s="46" customFormat="1" ht="16.5" customHeight="1" x14ac:dyDescent="0.45">
      <c r="A26" s="266" t="s">
        <v>407</v>
      </c>
      <c r="B26" s="178" t="s">
        <v>761</v>
      </c>
      <c r="C26" s="178" t="s">
        <v>761</v>
      </c>
      <c r="D26" s="327" t="s">
        <v>761</v>
      </c>
      <c r="E26" s="327" t="s">
        <v>761</v>
      </c>
      <c r="F26" s="327" t="s">
        <v>761</v>
      </c>
    </row>
    <row r="27" spans="1:6" s="46" customFormat="1" ht="30" customHeight="1" x14ac:dyDescent="0.45">
      <c r="A27" s="391" t="s">
        <v>633</v>
      </c>
      <c r="B27" s="308" t="s">
        <v>761</v>
      </c>
      <c r="C27" s="308" t="s">
        <v>761</v>
      </c>
      <c r="D27" s="308" t="s">
        <v>761</v>
      </c>
      <c r="E27" s="308" t="s">
        <v>761</v>
      </c>
      <c r="F27" s="308" t="s">
        <v>761</v>
      </c>
    </row>
    <row r="28" spans="1:6" s="46" customFormat="1" ht="30" customHeight="1" x14ac:dyDescent="0.45">
      <c r="A28" s="389" t="s">
        <v>16</v>
      </c>
      <c r="B28" s="384"/>
      <c r="C28" s="384"/>
      <c r="D28" s="384"/>
      <c r="E28" s="384"/>
      <c r="F28" s="384"/>
    </row>
    <row r="29" spans="1:6" s="46" customFormat="1" ht="16.5" customHeight="1" x14ac:dyDescent="0.45">
      <c r="A29" s="390" t="s">
        <v>631</v>
      </c>
      <c r="B29" s="308">
        <v>798</v>
      </c>
      <c r="C29" s="308">
        <v>1033</v>
      </c>
      <c r="D29" s="308">
        <v>1122</v>
      </c>
      <c r="E29" s="308">
        <v>1151</v>
      </c>
      <c r="F29" s="308">
        <v>1151</v>
      </c>
    </row>
    <row r="30" spans="1:6" s="46" customFormat="1" ht="16.5" customHeight="1" x14ac:dyDescent="0.45">
      <c r="A30" s="390" t="s">
        <v>632</v>
      </c>
      <c r="B30" s="308">
        <v>873</v>
      </c>
      <c r="C30" s="308">
        <v>1125</v>
      </c>
      <c r="D30" s="308">
        <v>1153</v>
      </c>
      <c r="E30" s="308">
        <v>1291</v>
      </c>
      <c r="F30" s="308">
        <v>1345</v>
      </c>
    </row>
    <row r="31" spans="1:6" s="406" customFormat="1" ht="30" customHeight="1" x14ac:dyDescent="0.45">
      <c r="A31" s="65" t="s">
        <v>453</v>
      </c>
      <c r="B31" s="327">
        <v>605</v>
      </c>
      <c r="C31" s="327">
        <v>835</v>
      </c>
      <c r="D31" s="327">
        <v>903</v>
      </c>
      <c r="E31" s="327">
        <v>1062</v>
      </c>
      <c r="F31" s="327">
        <v>1123</v>
      </c>
    </row>
    <row r="32" spans="1:6" s="46" customFormat="1" ht="16.5" customHeight="1" x14ac:dyDescent="0.45">
      <c r="A32" s="266" t="s">
        <v>406</v>
      </c>
      <c r="B32" s="178" t="s">
        <v>761</v>
      </c>
      <c r="C32" s="327" t="s">
        <v>761</v>
      </c>
      <c r="D32" s="327" t="s">
        <v>761</v>
      </c>
      <c r="E32" s="327" t="s">
        <v>761</v>
      </c>
      <c r="F32" s="327" t="s">
        <v>761</v>
      </c>
    </row>
    <row r="33" spans="1:6" s="46" customFormat="1" ht="16.5" customHeight="1" x14ac:dyDescent="0.45">
      <c r="A33" s="266" t="s">
        <v>407</v>
      </c>
      <c r="B33" s="178" t="s">
        <v>761</v>
      </c>
      <c r="C33" s="327" t="s">
        <v>761</v>
      </c>
      <c r="D33" s="327" t="s">
        <v>761</v>
      </c>
      <c r="E33" s="327" t="s">
        <v>761</v>
      </c>
      <c r="F33" s="327" t="s">
        <v>761</v>
      </c>
    </row>
    <row r="34" spans="1:6" s="46" customFormat="1" ht="30" customHeight="1" x14ac:dyDescent="0.45">
      <c r="A34" s="391" t="s">
        <v>633</v>
      </c>
      <c r="B34" s="308">
        <v>0</v>
      </c>
      <c r="C34" s="308">
        <v>0</v>
      </c>
      <c r="D34" s="308">
        <v>0</v>
      </c>
      <c r="E34" s="308">
        <v>0</v>
      </c>
      <c r="F34" s="308">
        <v>0</v>
      </c>
    </row>
    <row r="35" spans="1:6" s="46" customFormat="1" ht="30" customHeight="1" x14ac:dyDescent="0.45">
      <c r="A35" s="389" t="s">
        <v>17</v>
      </c>
      <c r="B35" s="384"/>
      <c r="C35" s="384"/>
      <c r="D35" s="384"/>
      <c r="E35" s="384"/>
      <c r="F35" s="384"/>
    </row>
    <row r="36" spans="1:6" s="46" customFormat="1" ht="16.5" customHeight="1" x14ac:dyDescent="0.45">
      <c r="A36" s="390" t="s">
        <v>631</v>
      </c>
      <c r="B36" s="308">
        <v>3146</v>
      </c>
      <c r="C36" s="308">
        <v>3466</v>
      </c>
      <c r="D36" s="308">
        <v>3760</v>
      </c>
      <c r="E36" s="308">
        <v>4121</v>
      </c>
      <c r="F36" s="308">
        <v>4434</v>
      </c>
    </row>
    <row r="37" spans="1:6" s="46" customFormat="1" ht="16.5" customHeight="1" x14ac:dyDescent="0.45">
      <c r="A37" s="390" t="s">
        <v>632</v>
      </c>
      <c r="B37" s="308">
        <v>3462</v>
      </c>
      <c r="C37" s="308">
        <v>3648</v>
      </c>
      <c r="D37" s="308">
        <v>4014</v>
      </c>
      <c r="E37" s="308">
        <v>4397</v>
      </c>
      <c r="F37" s="308">
        <v>4652</v>
      </c>
    </row>
    <row r="38" spans="1:6" s="406" customFormat="1" ht="30" customHeight="1" x14ac:dyDescent="0.45">
      <c r="A38" s="65" t="s">
        <v>453</v>
      </c>
      <c r="B38" s="327">
        <v>2939</v>
      </c>
      <c r="C38" s="327">
        <v>3259</v>
      </c>
      <c r="D38" s="327">
        <v>3572</v>
      </c>
      <c r="E38" s="327">
        <v>3901</v>
      </c>
      <c r="F38" s="327">
        <v>4105</v>
      </c>
    </row>
    <row r="39" spans="1:6" s="46" customFormat="1" ht="16.5" customHeight="1" x14ac:dyDescent="0.45">
      <c r="A39" s="266" t="s">
        <v>406</v>
      </c>
      <c r="B39" s="178">
        <v>114</v>
      </c>
      <c r="C39" s="178">
        <v>116</v>
      </c>
      <c r="D39" s="327">
        <v>140</v>
      </c>
      <c r="E39" s="327">
        <v>151</v>
      </c>
      <c r="F39" s="178">
        <v>135</v>
      </c>
    </row>
    <row r="40" spans="1:6" s="46" customFormat="1" ht="16.5" customHeight="1" x14ac:dyDescent="0.45">
      <c r="A40" s="266" t="s">
        <v>407</v>
      </c>
      <c r="B40" s="178">
        <v>67</v>
      </c>
      <c r="C40" s="178">
        <v>59</v>
      </c>
      <c r="D40" s="327">
        <v>72</v>
      </c>
      <c r="E40" s="327">
        <v>73</v>
      </c>
      <c r="F40" s="178">
        <v>78</v>
      </c>
    </row>
    <row r="41" spans="1:6" s="46" customFormat="1" ht="30" customHeight="1" x14ac:dyDescent="0.45">
      <c r="A41" s="391" t="s">
        <v>633</v>
      </c>
      <c r="B41" s="308">
        <v>4</v>
      </c>
      <c r="C41" s="308">
        <v>7</v>
      </c>
      <c r="D41" s="308">
        <v>11</v>
      </c>
      <c r="E41" s="308">
        <v>8</v>
      </c>
      <c r="F41" s="308">
        <v>8</v>
      </c>
    </row>
    <row r="42" spans="1:6" s="46" customFormat="1" ht="6.75" customHeight="1" x14ac:dyDescent="0.45">
      <c r="A42" s="95"/>
      <c r="B42" s="95"/>
      <c r="C42" s="95"/>
      <c r="D42" s="161"/>
      <c r="E42" s="161"/>
      <c r="F42" s="95"/>
    </row>
  </sheetData>
  <mergeCells count="3">
    <mergeCell ref="A2:F2"/>
    <mergeCell ref="A4:F4"/>
    <mergeCell ref="A3:F3"/>
  </mergeCells>
  <pageMargins left="0.70866141732283472" right="0.70866141732283472" top="0.74803149606299213" bottom="0.74803149606299213" header="0.31496062992125984" footer="0.31496062992125984"/>
  <pageSetup paperSize="9" scale="51" fitToHeight="0" orientation="portrait" r:id="rId1"/>
  <headerFooter>
    <oddHeader>&amp;C&amp;B&amp;"Arial"&amp;12&amp;Kff0000​‌For Official Use Only‌​</oddHeader>
    <oddFooter>&amp;RPage &amp;P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AK35"/>
  <sheetViews>
    <sheetView showGridLines="0" workbookViewId="0"/>
  </sheetViews>
  <sheetFormatPr defaultColWidth="9.1328125" defaultRowHeight="12.75" x14ac:dyDescent="0.35"/>
  <cols>
    <col min="1" max="1" width="50.73046875" style="20" customWidth="1"/>
    <col min="2" max="3" width="15.73046875" style="39" customWidth="1"/>
    <col min="4" max="5" width="15.73046875" style="41" customWidth="1"/>
    <col min="6" max="8" width="15.73046875" style="39" customWidth="1"/>
    <col min="9" max="10" width="15.73046875" style="41" customWidth="1"/>
    <col min="11" max="13" width="15.73046875" style="39" customWidth="1"/>
    <col min="14" max="15" width="15.73046875" style="41" customWidth="1"/>
    <col min="16" max="18" width="15.73046875" style="39" customWidth="1"/>
    <col min="19" max="20" width="15.73046875" style="41" customWidth="1"/>
    <col min="21" max="23" width="15.73046875" style="39" customWidth="1"/>
    <col min="24" max="25" width="15.73046875" style="41" customWidth="1"/>
    <col min="26" max="26" width="15.73046875" style="39" customWidth="1"/>
    <col min="27" max="16384" width="9.1328125" style="39"/>
  </cols>
  <sheetData>
    <row r="1" spans="1:37" ht="15.75" customHeight="1" x14ac:dyDescent="0.35"/>
    <row r="2" spans="1:37" ht="19.5" customHeight="1" x14ac:dyDescent="0.35">
      <c r="A2" s="715" t="s">
        <v>561</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37" s="46" customFormat="1" ht="18.75" customHeight="1" x14ac:dyDescent="0.35">
      <c r="A3" s="757" t="s">
        <v>33</v>
      </c>
      <c r="B3" s="757"/>
      <c r="C3" s="757"/>
      <c r="D3" s="757"/>
      <c r="E3" s="757"/>
      <c r="F3" s="757"/>
      <c r="G3" s="757"/>
      <c r="H3" s="757"/>
      <c r="I3" s="757"/>
      <c r="J3" s="757"/>
      <c r="K3" s="757"/>
      <c r="L3" s="757"/>
      <c r="M3" s="757"/>
      <c r="N3" s="757"/>
      <c r="O3" s="757"/>
      <c r="P3" s="757"/>
      <c r="Q3" s="757"/>
      <c r="R3" s="757"/>
      <c r="S3" s="757"/>
      <c r="T3" s="757"/>
      <c r="U3" s="757"/>
      <c r="V3" s="757"/>
      <c r="W3" s="757"/>
      <c r="X3" s="757"/>
      <c r="Y3" s="757"/>
      <c r="Z3" s="757"/>
    </row>
    <row r="4" spans="1:37" s="343" customFormat="1" ht="39.75" customHeight="1" x14ac:dyDescent="0.35">
      <c r="A4" s="342"/>
      <c r="B4" s="782" t="s">
        <v>34</v>
      </c>
      <c r="C4" s="722"/>
      <c r="D4" s="722"/>
      <c r="E4" s="722"/>
      <c r="F4" s="723"/>
      <c r="G4" s="782" t="s">
        <v>15</v>
      </c>
      <c r="H4" s="722"/>
      <c r="I4" s="722"/>
      <c r="J4" s="722"/>
      <c r="K4" s="723"/>
      <c r="L4" s="782" t="s">
        <v>16</v>
      </c>
      <c r="M4" s="722"/>
      <c r="N4" s="722"/>
      <c r="O4" s="722"/>
      <c r="P4" s="723"/>
      <c r="Q4" s="782" t="s">
        <v>17</v>
      </c>
      <c r="R4" s="722"/>
      <c r="S4" s="722"/>
      <c r="T4" s="722"/>
      <c r="U4" s="723"/>
      <c r="V4" s="782" t="s">
        <v>18</v>
      </c>
      <c r="W4" s="722"/>
      <c r="X4" s="722"/>
      <c r="Y4" s="722"/>
      <c r="Z4" s="723"/>
    </row>
    <row r="5" spans="1:37" s="46" customFormat="1" ht="36" customHeight="1" x14ac:dyDescent="0.45">
      <c r="A5" s="98"/>
      <c r="B5" s="469" t="s">
        <v>358</v>
      </c>
      <c r="C5" s="469"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row>
    <row r="6" spans="1:37" s="46" customFormat="1" ht="15" customHeight="1" x14ac:dyDescent="0.45">
      <c r="A6" s="98"/>
      <c r="B6" s="362"/>
      <c r="C6" s="362"/>
      <c r="D6" s="362"/>
      <c r="E6" s="362"/>
      <c r="F6" s="362"/>
      <c r="G6" s="362"/>
      <c r="H6" s="362"/>
      <c r="I6" s="362"/>
      <c r="J6" s="362"/>
      <c r="K6" s="362"/>
      <c r="L6" s="362"/>
      <c r="M6" s="362"/>
      <c r="N6" s="362"/>
      <c r="O6" s="362"/>
      <c r="P6" s="362"/>
      <c r="Q6" s="362"/>
      <c r="R6" s="362"/>
      <c r="S6" s="362"/>
      <c r="T6" s="362"/>
      <c r="U6" s="362"/>
      <c r="V6" s="362"/>
      <c r="W6" s="362"/>
      <c r="X6" s="362"/>
      <c r="Y6" s="362"/>
      <c r="Z6" s="362"/>
    </row>
    <row r="7" spans="1:37" s="46" customFormat="1" ht="13.9" x14ac:dyDescent="0.45">
      <c r="A7" s="404" t="s">
        <v>35</v>
      </c>
      <c r="B7" s="401"/>
      <c r="C7" s="401"/>
      <c r="D7" s="401"/>
      <c r="E7" s="401"/>
      <c r="F7" s="401"/>
      <c r="G7" s="401"/>
      <c r="H7" s="401"/>
      <c r="I7" s="401"/>
      <c r="J7" s="401"/>
      <c r="K7" s="401"/>
      <c r="L7" s="401"/>
      <c r="M7" s="401"/>
      <c r="N7" s="401"/>
      <c r="O7" s="401"/>
      <c r="P7" s="401"/>
      <c r="Q7" s="401"/>
      <c r="R7" s="401"/>
      <c r="S7" s="401"/>
      <c r="T7" s="401"/>
      <c r="U7" s="401"/>
      <c r="V7" s="401"/>
      <c r="W7" s="401"/>
      <c r="X7" s="401"/>
      <c r="Y7" s="401"/>
      <c r="Z7" s="401"/>
    </row>
    <row r="8" spans="1:37" s="46" customFormat="1" ht="16.5" customHeight="1" x14ac:dyDescent="0.45">
      <c r="A8" s="50" t="s">
        <v>408</v>
      </c>
      <c r="B8" s="652">
        <v>83</v>
      </c>
      <c r="C8" s="652">
        <v>62</v>
      </c>
      <c r="D8" s="652">
        <v>26</v>
      </c>
      <c r="E8" s="652">
        <v>14</v>
      </c>
      <c r="F8" s="652">
        <v>14</v>
      </c>
      <c r="G8" s="652">
        <v>850</v>
      </c>
      <c r="H8" s="652">
        <v>553</v>
      </c>
      <c r="I8" s="652">
        <v>577</v>
      </c>
      <c r="J8" s="652">
        <v>546</v>
      </c>
      <c r="K8" s="652">
        <v>403</v>
      </c>
      <c r="L8" s="652">
        <v>63</v>
      </c>
      <c r="M8" s="652">
        <v>101</v>
      </c>
      <c r="N8" s="652">
        <v>92</v>
      </c>
      <c r="O8" s="652">
        <v>102</v>
      </c>
      <c r="P8" s="652">
        <v>98</v>
      </c>
      <c r="Q8" s="652">
        <v>1015</v>
      </c>
      <c r="R8" s="652">
        <v>1372</v>
      </c>
      <c r="S8" s="652">
        <v>1377</v>
      </c>
      <c r="T8" s="652">
        <v>1205</v>
      </c>
      <c r="U8" s="652">
        <v>1631</v>
      </c>
      <c r="V8" s="652">
        <v>2011</v>
      </c>
      <c r="W8" s="652">
        <v>2088</v>
      </c>
      <c r="X8" s="652">
        <v>2072</v>
      </c>
      <c r="Y8" s="652">
        <v>1867</v>
      </c>
      <c r="Z8" s="652">
        <v>2146</v>
      </c>
      <c r="AB8" s="402"/>
      <c r="AC8" s="402"/>
      <c r="AD8" s="402"/>
      <c r="AE8" s="402"/>
      <c r="AF8" s="402"/>
      <c r="AG8" s="402"/>
      <c r="AH8" s="402"/>
      <c r="AI8" s="402"/>
      <c r="AJ8" s="402"/>
      <c r="AK8" s="402"/>
    </row>
    <row r="9" spans="1:37" s="46" customFormat="1" ht="16.5" customHeight="1" x14ac:dyDescent="0.45">
      <c r="A9" s="403" t="s">
        <v>409</v>
      </c>
      <c r="B9" s="652">
        <v>9</v>
      </c>
      <c r="C9" s="653" t="s">
        <v>761</v>
      </c>
      <c r="D9" s="653" t="s">
        <v>761</v>
      </c>
      <c r="E9" s="653" t="s">
        <v>761</v>
      </c>
      <c r="F9" s="653" t="s">
        <v>761</v>
      </c>
      <c r="G9" s="653" t="s">
        <v>761</v>
      </c>
      <c r="H9" s="653" t="s">
        <v>761</v>
      </c>
      <c r="I9" s="652">
        <v>335</v>
      </c>
      <c r="J9" s="652">
        <v>332</v>
      </c>
      <c r="K9" s="652">
        <v>303</v>
      </c>
      <c r="L9" s="652">
        <v>56</v>
      </c>
      <c r="M9" s="653" t="s">
        <v>761</v>
      </c>
      <c r="N9" s="652">
        <v>86</v>
      </c>
      <c r="O9" s="652">
        <v>93</v>
      </c>
      <c r="P9" s="652">
        <v>95</v>
      </c>
      <c r="Q9" s="652">
        <v>529</v>
      </c>
      <c r="R9" s="652">
        <v>587</v>
      </c>
      <c r="S9" s="652">
        <v>654</v>
      </c>
      <c r="T9" s="652">
        <v>446</v>
      </c>
      <c r="U9" s="652">
        <v>799</v>
      </c>
      <c r="V9" s="652">
        <v>1025</v>
      </c>
      <c r="W9" s="652">
        <v>1024</v>
      </c>
      <c r="X9" s="652">
        <v>1086</v>
      </c>
      <c r="Y9" s="652">
        <v>912</v>
      </c>
      <c r="Z9" s="652">
        <v>1198</v>
      </c>
      <c r="AB9" s="402"/>
      <c r="AC9" s="402"/>
      <c r="AD9" s="402"/>
      <c r="AE9" s="402"/>
      <c r="AF9" s="402"/>
      <c r="AG9" s="402"/>
      <c r="AH9" s="402"/>
      <c r="AI9" s="402"/>
      <c r="AJ9" s="402"/>
      <c r="AK9" s="402"/>
    </row>
    <row r="10" spans="1:37" s="46" customFormat="1" ht="16.5" customHeight="1" x14ac:dyDescent="0.45">
      <c r="A10" s="50" t="s">
        <v>410</v>
      </c>
      <c r="B10" s="652">
        <v>249</v>
      </c>
      <c r="C10" s="652">
        <v>240</v>
      </c>
      <c r="D10" s="652">
        <v>260</v>
      </c>
      <c r="E10" s="652">
        <v>282</v>
      </c>
      <c r="F10" s="652">
        <v>267</v>
      </c>
      <c r="G10" s="652">
        <v>6896</v>
      </c>
      <c r="H10" s="652">
        <v>8105</v>
      </c>
      <c r="I10" s="652">
        <v>8430</v>
      </c>
      <c r="J10" s="652">
        <v>8577</v>
      </c>
      <c r="K10" s="652">
        <v>9244</v>
      </c>
      <c r="L10" s="652">
        <v>1400</v>
      </c>
      <c r="M10" s="652">
        <v>1629</v>
      </c>
      <c r="N10" s="652">
        <v>1567</v>
      </c>
      <c r="O10" s="652">
        <v>1760</v>
      </c>
      <c r="P10" s="652">
        <v>1778</v>
      </c>
      <c r="Q10" s="652">
        <v>4383</v>
      </c>
      <c r="R10" s="652">
        <v>5075</v>
      </c>
      <c r="S10" s="652">
        <v>4594</v>
      </c>
      <c r="T10" s="652">
        <v>4320</v>
      </c>
      <c r="U10" s="652">
        <v>4664</v>
      </c>
      <c r="V10" s="652">
        <v>12928</v>
      </c>
      <c r="W10" s="652">
        <v>15049</v>
      </c>
      <c r="X10" s="652">
        <v>14851</v>
      </c>
      <c r="Y10" s="652">
        <v>14939</v>
      </c>
      <c r="Z10" s="652">
        <v>15953</v>
      </c>
      <c r="AB10" s="402"/>
      <c r="AC10" s="402"/>
      <c r="AD10" s="402"/>
      <c r="AE10" s="402"/>
      <c r="AF10" s="402"/>
      <c r="AG10" s="402"/>
      <c r="AH10" s="402"/>
      <c r="AI10" s="402"/>
      <c r="AJ10" s="402"/>
      <c r="AK10" s="402"/>
    </row>
    <row r="11" spans="1:37" s="46" customFormat="1" ht="16.5" customHeight="1" x14ac:dyDescent="0.45">
      <c r="A11" s="50" t="s">
        <v>517</v>
      </c>
      <c r="B11" s="652">
        <v>30</v>
      </c>
      <c r="C11" s="652">
        <v>35</v>
      </c>
      <c r="D11" s="652">
        <v>38</v>
      </c>
      <c r="E11" s="652">
        <v>43</v>
      </c>
      <c r="F11" s="652">
        <v>40</v>
      </c>
      <c r="G11" s="652">
        <v>730</v>
      </c>
      <c r="H11" s="652">
        <v>923</v>
      </c>
      <c r="I11" s="652">
        <v>995</v>
      </c>
      <c r="J11" s="652">
        <v>994</v>
      </c>
      <c r="K11" s="652">
        <v>1094</v>
      </c>
      <c r="L11" s="652">
        <v>155</v>
      </c>
      <c r="M11" s="652">
        <v>188</v>
      </c>
      <c r="N11" s="652">
        <v>201</v>
      </c>
      <c r="O11" s="652">
        <v>216</v>
      </c>
      <c r="P11" s="652">
        <v>281</v>
      </c>
      <c r="Q11" s="652">
        <v>642</v>
      </c>
      <c r="R11" s="652">
        <v>887</v>
      </c>
      <c r="S11" s="652">
        <v>884</v>
      </c>
      <c r="T11" s="652">
        <v>972</v>
      </c>
      <c r="U11" s="652">
        <v>1001</v>
      </c>
      <c r="V11" s="652">
        <v>1556</v>
      </c>
      <c r="W11" s="652">
        <v>2033</v>
      </c>
      <c r="X11" s="652">
        <v>2118</v>
      </c>
      <c r="Y11" s="652">
        <v>2224</v>
      </c>
      <c r="Z11" s="652">
        <v>2415</v>
      </c>
      <c r="AB11" s="402"/>
      <c r="AC11" s="402"/>
      <c r="AD11" s="402"/>
      <c r="AE11" s="402"/>
      <c r="AF11" s="402"/>
      <c r="AG11" s="402"/>
      <c r="AH11" s="402"/>
      <c r="AI11" s="402"/>
      <c r="AJ11" s="402"/>
      <c r="AK11" s="402"/>
    </row>
    <row r="12" spans="1:37" s="46" customFormat="1" ht="16.5" customHeight="1" x14ac:dyDescent="0.45">
      <c r="A12" s="50" t="s">
        <v>411</v>
      </c>
      <c r="B12" s="652">
        <v>12</v>
      </c>
      <c r="C12" s="652">
        <v>32</v>
      </c>
      <c r="D12" s="652">
        <v>20</v>
      </c>
      <c r="E12" s="652">
        <v>24</v>
      </c>
      <c r="F12" s="653" t="s">
        <v>761</v>
      </c>
      <c r="G12" s="653" t="s">
        <v>761</v>
      </c>
      <c r="H12" s="652">
        <v>630</v>
      </c>
      <c r="I12" s="652">
        <v>478</v>
      </c>
      <c r="J12" s="652">
        <v>1022</v>
      </c>
      <c r="K12" s="653" t="s">
        <v>761</v>
      </c>
      <c r="L12" s="652">
        <v>1232</v>
      </c>
      <c r="M12" s="652">
        <v>1193</v>
      </c>
      <c r="N12" s="652">
        <v>1015</v>
      </c>
      <c r="O12" s="652">
        <v>1311</v>
      </c>
      <c r="P12" s="652">
        <v>326</v>
      </c>
      <c r="Q12" s="652">
        <v>377</v>
      </c>
      <c r="R12" s="652">
        <v>353</v>
      </c>
      <c r="S12" s="652">
        <v>162</v>
      </c>
      <c r="T12" s="652">
        <v>187</v>
      </c>
      <c r="U12" s="652">
        <v>290</v>
      </c>
      <c r="V12" s="652">
        <v>2644</v>
      </c>
      <c r="W12" s="652">
        <v>2208</v>
      </c>
      <c r="X12" s="652">
        <v>1675</v>
      </c>
      <c r="Y12" s="652">
        <v>2544</v>
      </c>
      <c r="Z12" s="652">
        <v>824</v>
      </c>
      <c r="AB12" s="402"/>
      <c r="AC12" s="402"/>
      <c r="AD12" s="402"/>
      <c r="AE12" s="402"/>
      <c r="AF12" s="402"/>
      <c r="AG12" s="402"/>
      <c r="AH12" s="402"/>
      <c r="AI12" s="402"/>
      <c r="AJ12" s="402"/>
      <c r="AK12" s="402"/>
    </row>
    <row r="13" spans="1:37" s="46" customFormat="1" ht="16.5" customHeight="1" x14ac:dyDescent="0.45">
      <c r="A13" s="50" t="s">
        <v>518</v>
      </c>
      <c r="B13" s="652">
        <v>2</v>
      </c>
      <c r="C13" s="652">
        <v>4</v>
      </c>
      <c r="D13" s="652">
        <v>3</v>
      </c>
      <c r="E13" s="652">
        <v>3</v>
      </c>
      <c r="F13" s="653" t="s">
        <v>761</v>
      </c>
      <c r="G13" s="652">
        <v>105</v>
      </c>
      <c r="H13" s="652">
        <v>62</v>
      </c>
      <c r="I13" s="652">
        <v>54</v>
      </c>
      <c r="J13" s="653" t="s">
        <v>761</v>
      </c>
      <c r="K13" s="653" t="s">
        <v>761</v>
      </c>
      <c r="L13" s="652">
        <v>124</v>
      </c>
      <c r="M13" s="652">
        <v>104</v>
      </c>
      <c r="N13" s="652">
        <v>121</v>
      </c>
      <c r="O13" s="652">
        <v>108</v>
      </c>
      <c r="P13" s="653" t="s">
        <v>761</v>
      </c>
      <c r="Q13" s="652">
        <v>62</v>
      </c>
      <c r="R13" s="652">
        <v>66</v>
      </c>
      <c r="S13" s="652">
        <v>36</v>
      </c>
      <c r="T13" s="652">
        <v>210</v>
      </c>
      <c r="U13" s="652">
        <v>86</v>
      </c>
      <c r="V13" s="652">
        <v>292</v>
      </c>
      <c r="W13" s="652">
        <v>236</v>
      </c>
      <c r="X13" s="652">
        <v>213</v>
      </c>
      <c r="Y13" s="652">
        <v>484</v>
      </c>
      <c r="Z13" s="652">
        <v>337</v>
      </c>
      <c r="AB13" s="402"/>
      <c r="AC13" s="402"/>
      <c r="AD13" s="402"/>
      <c r="AE13" s="402"/>
      <c r="AF13" s="402"/>
      <c r="AG13" s="402"/>
      <c r="AH13" s="402"/>
      <c r="AI13" s="402"/>
      <c r="AJ13" s="402"/>
      <c r="AK13" s="402"/>
    </row>
    <row r="14" spans="1:37" s="46" customFormat="1" ht="30" customHeight="1" x14ac:dyDescent="0.45">
      <c r="A14" s="404" t="s">
        <v>36</v>
      </c>
      <c r="B14" s="654"/>
      <c r="C14" s="654"/>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B14" s="402"/>
      <c r="AC14" s="402"/>
      <c r="AD14" s="402"/>
      <c r="AE14" s="402"/>
      <c r="AF14" s="402"/>
      <c r="AG14" s="402"/>
      <c r="AH14" s="402"/>
      <c r="AI14" s="402"/>
      <c r="AJ14" s="402"/>
      <c r="AK14" s="402"/>
    </row>
    <row r="15" spans="1:37" s="46" customFormat="1" ht="13.9" x14ac:dyDescent="0.45">
      <c r="A15" s="50" t="s">
        <v>408</v>
      </c>
      <c r="B15" s="652">
        <v>200</v>
      </c>
      <c r="C15" s="652">
        <v>285</v>
      </c>
      <c r="D15" s="652">
        <v>194</v>
      </c>
      <c r="E15" s="652">
        <v>147</v>
      </c>
      <c r="F15" s="652">
        <v>101</v>
      </c>
      <c r="G15" s="652">
        <v>5143</v>
      </c>
      <c r="H15" s="652">
        <v>4521</v>
      </c>
      <c r="I15" s="652">
        <v>3909</v>
      </c>
      <c r="J15" s="652">
        <v>3687</v>
      </c>
      <c r="K15" s="652">
        <v>3088</v>
      </c>
      <c r="L15" s="652">
        <v>1210</v>
      </c>
      <c r="M15" s="652">
        <v>1090</v>
      </c>
      <c r="N15" s="652">
        <v>925</v>
      </c>
      <c r="O15" s="652">
        <v>1165</v>
      </c>
      <c r="P15" s="652">
        <v>1168</v>
      </c>
      <c r="Q15" s="652">
        <v>1628</v>
      </c>
      <c r="R15" s="652">
        <v>2272</v>
      </c>
      <c r="S15" s="652">
        <v>2165</v>
      </c>
      <c r="T15" s="652">
        <v>1177</v>
      </c>
      <c r="U15" s="652">
        <v>2375</v>
      </c>
      <c r="V15" s="652">
        <v>8181</v>
      </c>
      <c r="W15" s="652">
        <v>8168</v>
      </c>
      <c r="X15" s="652">
        <v>7193</v>
      </c>
      <c r="Y15" s="652">
        <v>6176</v>
      </c>
      <c r="Z15" s="652">
        <v>6732</v>
      </c>
      <c r="AB15" s="402"/>
      <c r="AC15" s="402"/>
      <c r="AD15" s="402"/>
      <c r="AE15" s="402"/>
      <c r="AF15" s="402"/>
      <c r="AG15" s="402"/>
      <c r="AH15" s="402"/>
      <c r="AI15" s="402"/>
      <c r="AJ15" s="402"/>
      <c r="AK15" s="402"/>
    </row>
    <row r="16" spans="1:37" s="46" customFormat="1" ht="13.9" x14ac:dyDescent="0.45">
      <c r="A16" s="403" t="s">
        <v>409</v>
      </c>
      <c r="B16" s="652">
        <v>22</v>
      </c>
      <c r="C16" s="653" t="s">
        <v>761</v>
      </c>
      <c r="D16" s="652">
        <v>17</v>
      </c>
      <c r="E16" s="653" t="s">
        <v>761</v>
      </c>
      <c r="F16" s="653" t="s">
        <v>761</v>
      </c>
      <c r="G16" s="652">
        <v>418</v>
      </c>
      <c r="H16" s="653" t="s">
        <v>761</v>
      </c>
      <c r="I16" s="652">
        <v>328</v>
      </c>
      <c r="J16" s="653" t="s">
        <v>761</v>
      </c>
      <c r="K16" s="653" t="s">
        <v>761</v>
      </c>
      <c r="L16" s="652">
        <v>313</v>
      </c>
      <c r="M16" s="652">
        <v>96</v>
      </c>
      <c r="N16" s="652">
        <v>131</v>
      </c>
      <c r="O16" s="652">
        <v>141</v>
      </c>
      <c r="P16" s="652">
        <v>137</v>
      </c>
      <c r="Q16" s="652">
        <v>300</v>
      </c>
      <c r="R16" s="652">
        <v>214</v>
      </c>
      <c r="S16" s="652">
        <v>307</v>
      </c>
      <c r="T16" s="652">
        <v>103</v>
      </c>
      <c r="U16" s="652">
        <v>434</v>
      </c>
      <c r="V16" s="652">
        <v>1053</v>
      </c>
      <c r="W16" s="652">
        <v>592</v>
      </c>
      <c r="X16" s="652">
        <v>783</v>
      </c>
      <c r="Y16" s="652">
        <v>1127</v>
      </c>
      <c r="Z16" s="652">
        <v>1594</v>
      </c>
      <c r="AB16" s="402"/>
      <c r="AC16" s="402"/>
      <c r="AD16" s="402"/>
      <c r="AE16" s="402"/>
      <c r="AF16" s="402"/>
      <c r="AG16" s="402"/>
      <c r="AH16" s="402"/>
      <c r="AI16" s="402"/>
      <c r="AJ16" s="402"/>
      <c r="AK16" s="402"/>
    </row>
    <row r="17" spans="1:37" s="46" customFormat="1" ht="13.9" x14ac:dyDescent="0.45">
      <c r="A17" s="50" t="s">
        <v>410</v>
      </c>
      <c r="B17" s="652">
        <v>277</v>
      </c>
      <c r="C17" s="652">
        <v>211</v>
      </c>
      <c r="D17" s="652">
        <v>282</v>
      </c>
      <c r="E17" s="652">
        <v>222</v>
      </c>
      <c r="F17" s="652">
        <v>231</v>
      </c>
      <c r="G17" s="652">
        <v>6468</v>
      </c>
      <c r="H17" s="652">
        <v>7553</v>
      </c>
      <c r="I17" s="652">
        <v>7973</v>
      </c>
      <c r="J17" s="652">
        <v>8788</v>
      </c>
      <c r="K17" s="652">
        <v>9029</v>
      </c>
      <c r="L17" s="652">
        <v>2317</v>
      </c>
      <c r="M17" s="652">
        <v>2372</v>
      </c>
      <c r="N17" s="652">
        <v>2571</v>
      </c>
      <c r="O17" s="652">
        <v>2594</v>
      </c>
      <c r="P17" s="652">
        <v>2966</v>
      </c>
      <c r="Q17" s="652">
        <v>2579</v>
      </c>
      <c r="R17" s="652">
        <v>2646</v>
      </c>
      <c r="S17" s="652">
        <v>2796</v>
      </c>
      <c r="T17" s="652">
        <v>3860</v>
      </c>
      <c r="U17" s="652">
        <v>3612</v>
      </c>
      <c r="V17" s="652">
        <v>11641</v>
      </c>
      <c r="W17" s="652">
        <v>12782</v>
      </c>
      <c r="X17" s="652">
        <v>13622</v>
      </c>
      <c r="Y17" s="652">
        <v>15464</v>
      </c>
      <c r="Z17" s="652">
        <v>15838</v>
      </c>
      <c r="AB17" s="402"/>
      <c r="AC17" s="402"/>
      <c r="AD17" s="402"/>
      <c r="AE17" s="402"/>
      <c r="AF17" s="402"/>
      <c r="AG17" s="402"/>
      <c r="AH17" s="402"/>
      <c r="AI17" s="402"/>
      <c r="AJ17" s="402"/>
      <c r="AK17" s="402"/>
    </row>
    <row r="18" spans="1:37" s="46" customFormat="1" ht="16.5" customHeight="1" x14ac:dyDescent="0.45">
      <c r="A18" s="50" t="s">
        <v>517</v>
      </c>
      <c r="B18" s="652">
        <v>44</v>
      </c>
      <c r="C18" s="652">
        <v>32</v>
      </c>
      <c r="D18" s="652">
        <v>49</v>
      </c>
      <c r="E18" s="652">
        <v>46</v>
      </c>
      <c r="F18" s="652">
        <v>43</v>
      </c>
      <c r="G18" s="652">
        <v>458</v>
      </c>
      <c r="H18" s="652">
        <v>615</v>
      </c>
      <c r="I18" s="652">
        <v>678</v>
      </c>
      <c r="J18" s="652">
        <v>815</v>
      </c>
      <c r="K18" s="652">
        <v>853</v>
      </c>
      <c r="L18" s="652">
        <v>249</v>
      </c>
      <c r="M18" s="652">
        <v>246</v>
      </c>
      <c r="N18" s="652">
        <v>301</v>
      </c>
      <c r="O18" s="652">
        <v>344</v>
      </c>
      <c r="P18" s="652">
        <v>421</v>
      </c>
      <c r="Q18" s="652">
        <v>375</v>
      </c>
      <c r="R18" s="652">
        <v>372</v>
      </c>
      <c r="S18" s="652">
        <v>476</v>
      </c>
      <c r="T18" s="652">
        <v>1483</v>
      </c>
      <c r="U18" s="652">
        <v>710</v>
      </c>
      <c r="V18" s="652">
        <v>1125</v>
      </c>
      <c r="W18" s="652">
        <v>1265</v>
      </c>
      <c r="X18" s="652">
        <v>1505</v>
      </c>
      <c r="Y18" s="652">
        <v>2688</v>
      </c>
      <c r="Z18" s="652">
        <v>2026</v>
      </c>
      <c r="AB18" s="402"/>
      <c r="AC18" s="402"/>
      <c r="AD18" s="402"/>
      <c r="AE18" s="402"/>
      <c r="AF18" s="402"/>
      <c r="AG18" s="402"/>
      <c r="AH18" s="402"/>
      <c r="AI18" s="402"/>
      <c r="AJ18" s="402"/>
      <c r="AK18" s="402"/>
    </row>
    <row r="19" spans="1:37" s="46" customFormat="1" ht="16.5" customHeight="1" x14ac:dyDescent="0.45">
      <c r="A19" s="50" t="s">
        <v>411</v>
      </c>
      <c r="B19" s="652">
        <v>14</v>
      </c>
      <c r="C19" s="652">
        <v>50</v>
      </c>
      <c r="D19" s="652">
        <v>35</v>
      </c>
      <c r="E19" s="652">
        <v>22</v>
      </c>
      <c r="F19" s="652">
        <v>13</v>
      </c>
      <c r="G19" s="652">
        <v>1294</v>
      </c>
      <c r="H19" s="652">
        <v>1026</v>
      </c>
      <c r="I19" s="652">
        <v>963</v>
      </c>
      <c r="J19" s="652">
        <v>1475</v>
      </c>
      <c r="K19" s="652">
        <v>925</v>
      </c>
      <c r="L19" s="652">
        <v>1496</v>
      </c>
      <c r="M19" s="652">
        <v>1622</v>
      </c>
      <c r="N19" s="652">
        <v>1522</v>
      </c>
      <c r="O19" s="652">
        <v>2659</v>
      </c>
      <c r="P19" s="652">
        <v>1073</v>
      </c>
      <c r="Q19" s="652">
        <v>190</v>
      </c>
      <c r="R19" s="652">
        <v>237</v>
      </c>
      <c r="S19" s="652">
        <v>103</v>
      </c>
      <c r="T19" s="652">
        <v>96</v>
      </c>
      <c r="U19" s="652">
        <v>139</v>
      </c>
      <c r="V19" s="652">
        <v>2994</v>
      </c>
      <c r="W19" s="652">
        <v>2935</v>
      </c>
      <c r="X19" s="652">
        <v>2623</v>
      </c>
      <c r="Y19" s="652">
        <v>4252</v>
      </c>
      <c r="Z19" s="652">
        <v>2150</v>
      </c>
      <c r="AB19" s="402"/>
      <c r="AC19" s="402"/>
      <c r="AD19" s="402"/>
      <c r="AE19" s="402"/>
      <c r="AF19" s="402"/>
      <c r="AG19" s="402"/>
      <c r="AH19" s="402"/>
      <c r="AI19" s="402"/>
      <c r="AJ19" s="402"/>
      <c r="AK19" s="402"/>
    </row>
    <row r="20" spans="1:37" s="46" customFormat="1" ht="16.5" customHeight="1" x14ac:dyDescent="0.45">
      <c r="A20" s="50" t="s">
        <v>518</v>
      </c>
      <c r="B20" s="652">
        <v>3</v>
      </c>
      <c r="C20" s="652">
        <v>6</v>
      </c>
      <c r="D20" s="652">
        <v>5</v>
      </c>
      <c r="E20" s="653" t="s">
        <v>761</v>
      </c>
      <c r="F20" s="653" t="s">
        <v>761</v>
      </c>
      <c r="G20" s="652">
        <v>65</v>
      </c>
      <c r="H20" s="652">
        <v>57</v>
      </c>
      <c r="I20" s="652">
        <v>58</v>
      </c>
      <c r="J20" s="652">
        <v>142</v>
      </c>
      <c r="K20" s="652">
        <v>187</v>
      </c>
      <c r="L20" s="652">
        <v>114</v>
      </c>
      <c r="M20" s="652">
        <v>84</v>
      </c>
      <c r="N20" s="652">
        <v>90</v>
      </c>
      <c r="O20" s="652">
        <v>130</v>
      </c>
      <c r="P20" s="652">
        <v>35</v>
      </c>
      <c r="Q20" s="652">
        <v>36</v>
      </c>
      <c r="R20" s="652">
        <v>36</v>
      </c>
      <c r="S20" s="652">
        <v>18</v>
      </c>
      <c r="T20" s="653" t="s">
        <v>761</v>
      </c>
      <c r="U20" s="653" t="s">
        <v>761</v>
      </c>
      <c r="V20" s="652">
        <v>217</v>
      </c>
      <c r="W20" s="652">
        <v>182</v>
      </c>
      <c r="X20" s="652">
        <v>170</v>
      </c>
      <c r="Y20" s="652">
        <v>941</v>
      </c>
      <c r="Z20" s="652">
        <v>257</v>
      </c>
      <c r="AB20" s="402"/>
      <c r="AC20" s="402"/>
      <c r="AD20" s="402"/>
      <c r="AE20" s="402"/>
      <c r="AF20" s="402"/>
      <c r="AG20" s="402"/>
      <c r="AH20" s="402"/>
      <c r="AI20" s="402"/>
      <c r="AJ20" s="402"/>
      <c r="AK20" s="402"/>
    </row>
    <row r="21" spans="1:37" s="46" customFormat="1" ht="30" customHeight="1" x14ac:dyDescent="0.45">
      <c r="A21" s="404" t="s">
        <v>405</v>
      </c>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B21" s="402"/>
      <c r="AC21" s="402"/>
      <c r="AD21" s="402"/>
      <c r="AE21" s="402"/>
      <c r="AF21" s="402"/>
      <c r="AG21" s="402"/>
      <c r="AH21" s="402"/>
      <c r="AI21" s="402"/>
      <c r="AJ21" s="402"/>
      <c r="AK21" s="402"/>
    </row>
    <row r="22" spans="1:37" s="46" customFormat="1" ht="13.9" x14ac:dyDescent="0.45">
      <c r="A22" s="50" t="s">
        <v>408</v>
      </c>
      <c r="B22" s="652">
        <v>139</v>
      </c>
      <c r="C22" s="652">
        <v>94</v>
      </c>
      <c r="D22" s="652">
        <v>49</v>
      </c>
      <c r="E22" s="652">
        <v>55</v>
      </c>
      <c r="F22" s="652">
        <v>49</v>
      </c>
      <c r="G22" s="652">
        <v>3436</v>
      </c>
      <c r="H22" s="652">
        <v>3065</v>
      </c>
      <c r="I22" s="652">
        <v>2561</v>
      </c>
      <c r="J22" s="652">
        <v>2143</v>
      </c>
      <c r="K22" s="652">
        <v>2302</v>
      </c>
      <c r="L22" s="652">
        <v>542</v>
      </c>
      <c r="M22" s="652">
        <v>681</v>
      </c>
      <c r="N22" s="652">
        <v>727</v>
      </c>
      <c r="O22" s="652">
        <v>666</v>
      </c>
      <c r="P22" s="652">
        <v>1072</v>
      </c>
      <c r="Q22" s="652">
        <v>668</v>
      </c>
      <c r="R22" s="652">
        <v>524</v>
      </c>
      <c r="S22" s="652">
        <v>620</v>
      </c>
      <c r="T22" s="652">
        <v>608</v>
      </c>
      <c r="U22" s="652">
        <v>1266</v>
      </c>
      <c r="V22" s="652">
        <v>4785</v>
      </c>
      <c r="W22" s="652">
        <v>4364</v>
      </c>
      <c r="X22" s="652">
        <v>3957</v>
      </c>
      <c r="Y22" s="652">
        <v>3472</v>
      </c>
      <c r="Z22" s="652">
        <v>4689</v>
      </c>
      <c r="AB22" s="402"/>
      <c r="AC22" s="402"/>
      <c r="AD22" s="402"/>
      <c r="AE22" s="402"/>
      <c r="AF22" s="402"/>
      <c r="AG22" s="402"/>
      <c r="AH22" s="402"/>
      <c r="AI22" s="402"/>
      <c r="AJ22" s="402"/>
      <c r="AK22" s="402"/>
    </row>
    <row r="23" spans="1:37" s="46" customFormat="1" ht="13.9" x14ac:dyDescent="0.45">
      <c r="A23" s="403" t="s">
        <v>409</v>
      </c>
      <c r="B23" s="652">
        <v>19</v>
      </c>
      <c r="C23" s="653" t="s">
        <v>761</v>
      </c>
      <c r="D23" s="652">
        <v>7</v>
      </c>
      <c r="E23" s="653" t="s">
        <v>761</v>
      </c>
      <c r="F23" s="653" t="s">
        <v>761</v>
      </c>
      <c r="G23" s="652">
        <v>375</v>
      </c>
      <c r="H23" s="652">
        <v>233</v>
      </c>
      <c r="I23" s="652">
        <v>277</v>
      </c>
      <c r="J23" s="652">
        <v>393</v>
      </c>
      <c r="K23" s="652">
        <v>503</v>
      </c>
      <c r="L23" s="652">
        <v>183</v>
      </c>
      <c r="M23" s="652">
        <v>162</v>
      </c>
      <c r="N23" s="652">
        <v>155</v>
      </c>
      <c r="O23" s="652">
        <v>372</v>
      </c>
      <c r="P23" s="653" t="s">
        <v>761</v>
      </c>
      <c r="Q23" s="652">
        <v>117</v>
      </c>
      <c r="R23" s="653" t="s">
        <v>761</v>
      </c>
      <c r="S23" s="652">
        <v>366</v>
      </c>
      <c r="T23" s="653" t="s">
        <v>761</v>
      </c>
      <c r="U23" s="652">
        <v>693</v>
      </c>
      <c r="V23" s="652">
        <v>694</v>
      </c>
      <c r="W23" s="652">
        <v>571</v>
      </c>
      <c r="X23" s="652">
        <v>805</v>
      </c>
      <c r="Y23" s="652">
        <v>990</v>
      </c>
      <c r="Z23" s="652">
        <v>1553</v>
      </c>
      <c r="AB23" s="402"/>
      <c r="AC23" s="402"/>
      <c r="AD23" s="402"/>
      <c r="AE23" s="402"/>
      <c r="AF23" s="402"/>
      <c r="AG23" s="402"/>
      <c r="AH23" s="402"/>
      <c r="AI23" s="402"/>
      <c r="AJ23" s="402"/>
      <c r="AK23" s="402"/>
    </row>
    <row r="24" spans="1:37" s="46" customFormat="1" ht="13.9" x14ac:dyDescent="0.45">
      <c r="A24" s="50" t="s">
        <v>410</v>
      </c>
      <c r="B24" s="652">
        <v>297</v>
      </c>
      <c r="C24" s="652">
        <v>258</v>
      </c>
      <c r="D24" s="652">
        <v>275</v>
      </c>
      <c r="E24" s="652">
        <v>329</v>
      </c>
      <c r="F24" s="652">
        <v>257</v>
      </c>
      <c r="G24" s="652">
        <v>9510</v>
      </c>
      <c r="H24" s="652">
        <v>12254</v>
      </c>
      <c r="I24" s="652">
        <v>10313</v>
      </c>
      <c r="J24" s="652">
        <v>12723</v>
      </c>
      <c r="K24" s="652">
        <v>10220</v>
      </c>
      <c r="L24" s="652">
        <v>5455</v>
      </c>
      <c r="M24" s="652">
        <v>5700</v>
      </c>
      <c r="N24" s="652">
        <v>5586</v>
      </c>
      <c r="O24" s="652">
        <v>6399</v>
      </c>
      <c r="P24" s="652">
        <v>6889</v>
      </c>
      <c r="Q24" s="652">
        <v>3052</v>
      </c>
      <c r="R24" s="652">
        <v>4006</v>
      </c>
      <c r="S24" s="652">
        <v>4597</v>
      </c>
      <c r="T24" s="652">
        <v>4930</v>
      </c>
      <c r="U24" s="652">
        <v>5476</v>
      </c>
      <c r="V24" s="652">
        <v>18314</v>
      </c>
      <c r="W24" s="652">
        <v>22218</v>
      </c>
      <c r="X24" s="652">
        <v>20771</v>
      </c>
      <c r="Y24" s="652">
        <v>24381</v>
      </c>
      <c r="Z24" s="652">
        <v>22842</v>
      </c>
      <c r="AB24" s="402"/>
      <c r="AC24" s="402"/>
      <c r="AD24" s="402"/>
      <c r="AE24" s="402"/>
      <c r="AF24" s="402"/>
      <c r="AG24" s="402"/>
      <c r="AH24" s="402"/>
      <c r="AI24" s="402"/>
      <c r="AJ24" s="402"/>
      <c r="AK24" s="402"/>
    </row>
    <row r="25" spans="1:37" s="46" customFormat="1" ht="13.9" x14ac:dyDescent="0.45">
      <c r="A25" s="50" t="s">
        <v>517</v>
      </c>
      <c r="B25" s="652">
        <v>13</v>
      </c>
      <c r="C25" s="652">
        <v>8</v>
      </c>
      <c r="D25" s="652">
        <v>9</v>
      </c>
      <c r="E25" s="652">
        <v>10</v>
      </c>
      <c r="F25" s="652">
        <v>9</v>
      </c>
      <c r="G25" s="652">
        <v>185</v>
      </c>
      <c r="H25" s="652">
        <v>179</v>
      </c>
      <c r="I25" s="652">
        <v>181</v>
      </c>
      <c r="J25" s="652">
        <v>218</v>
      </c>
      <c r="K25" s="652">
        <v>184</v>
      </c>
      <c r="L25" s="652">
        <v>95</v>
      </c>
      <c r="M25" s="652">
        <v>109</v>
      </c>
      <c r="N25" s="652">
        <v>126</v>
      </c>
      <c r="O25" s="652">
        <v>132</v>
      </c>
      <c r="P25" s="652">
        <v>136</v>
      </c>
      <c r="Q25" s="652">
        <v>100</v>
      </c>
      <c r="R25" s="652">
        <v>97</v>
      </c>
      <c r="S25" s="652">
        <v>146</v>
      </c>
      <c r="T25" s="652">
        <v>275</v>
      </c>
      <c r="U25" s="652">
        <v>243</v>
      </c>
      <c r="V25" s="652">
        <v>392</v>
      </c>
      <c r="W25" s="652">
        <v>393</v>
      </c>
      <c r="X25" s="652">
        <v>461</v>
      </c>
      <c r="Y25" s="652">
        <v>635</v>
      </c>
      <c r="Z25" s="652">
        <v>572</v>
      </c>
      <c r="AB25" s="402"/>
      <c r="AC25" s="402"/>
      <c r="AD25" s="402"/>
      <c r="AE25" s="402"/>
      <c r="AF25" s="402"/>
      <c r="AG25" s="402"/>
      <c r="AH25" s="402"/>
      <c r="AI25" s="402"/>
      <c r="AJ25" s="402"/>
      <c r="AK25" s="402"/>
    </row>
    <row r="26" spans="1:37" s="46" customFormat="1" ht="13.9" x14ac:dyDescent="0.45">
      <c r="A26" s="50" t="s">
        <v>411</v>
      </c>
      <c r="B26" s="652">
        <v>288</v>
      </c>
      <c r="C26" s="652">
        <v>258</v>
      </c>
      <c r="D26" s="652">
        <v>239</v>
      </c>
      <c r="E26" s="652">
        <v>249</v>
      </c>
      <c r="F26" s="652">
        <v>224</v>
      </c>
      <c r="G26" s="652">
        <v>6268</v>
      </c>
      <c r="H26" s="652">
        <v>10505</v>
      </c>
      <c r="I26" s="652">
        <v>11159</v>
      </c>
      <c r="J26" s="652">
        <v>10860</v>
      </c>
      <c r="K26" s="652">
        <v>13118</v>
      </c>
      <c r="L26" s="652">
        <v>2394</v>
      </c>
      <c r="M26" s="652">
        <v>2938</v>
      </c>
      <c r="N26" s="652">
        <v>3505</v>
      </c>
      <c r="O26" s="652">
        <v>5775</v>
      </c>
      <c r="P26" s="652">
        <v>5422</v>
      </c>
      <c r="Q26" s="652">
        <v>1134</v>
      </c>
      <c r="R26" s="652">
        <v>1439</v>
      </c>
      <c r="S26" s="652">
        <v>1284</v>
      </c>
      <c r="T26" s="652">
        <v>3619</v>
      </c>
      <c r="U26" s="652">
        <v>2622</v>
      </c>
      <c r="V26" s="652">
        <v>10084</v>
      </c>
      <c r="W26" s="652">
        <v>15140</v>
      </c>
      <c r="X26" s="652">
        <v>16187</v>
      </c>
      <c r="Y26" s="652">
        <v>20503</v>
      </c>
      <c r="Z26" s="652">
        <v>21386</v>
      </c>
      <c r="AB26" s="402"/>
      <c r="AC26" s="402"/>
      <c r="AD26" s="402"/>
      <c r="AE26" s="402"/>
      <c r="AF26" s="402"/>
      <c r="AG26" s="402"/>
      <c r="AH26" s="402"/>
      <c r="AI26" s="402"/>
      <c r="AJ26" s="402"/>
      <c r="AK26" s="402"/>
    </row>
    <row r="27" spans="1:37" s="46" customFormat="1" ht="13.9" x14ac:dyDescent="0.45">
      <c r="A27" s="50" t="s">
        <v>518</v>
      </c>
      <c r="B27" s="652">
        <v>11</v>
      </c>
      <c r="C27" s="652">
        <v>9</v>
      </c>
      <c r="D27" s="652">
        <v>9</v>
      </c>
      <c r="E27" s="652">
        <v>9</v>
      </c>
      <c r="F27" s="652">
        <v>8</v>
      </c>
      <c r="G27" s="652">
        <v>101</v>
      </c>
      <c r="H27" s="652">
        <v>139</v>
      </c>
      <c r="I27" s="652">
        <v>208</v>
      </c>
      <c r="J27" s="652">
        <v>334</v>
      </c>
      <c r="K27" s="652">
        <v>260</v>
      </c>
      <c r="L27" s="652">
        <v>54</v>
      </c>
      <c r="M27" s="652">
        <v>70</v>
      </c>
      <c r="N27" s="652">
        <v>96</v>
      </c>
      <c r="O27" s="652">
        <v>145</v>
      </c>
      <c r="P27" s="652">
        <v>143</v>
      </c>
      <c r="Q27" s="652">
        <v>47</v>
      </c>
      <c r="R27" s="652">
        <v>52</v>
      </c>
      <c r="S27" s="652">
        <v>52</v>
      </c>
      <c r="T27" s="652">
        <v>117</v>
      </c>
      <c r="U27" s="652">
        <v>107</v>
      </c>
      <c r="V27" s="652">
        <v>214</v>
      </c>
      <c r="W27" s="652">
        <v>270</v>
      </c>
      <c r="X27" s="652">
        <v>365</v>
      </c>
      <c r="Y27" s="652">
        <v>605</v>
      </c>
      <c r="Z27" s="652">
        <v>518</v>
      </c>
      <c r="AB27" s="402"/>
      <c r="AC27" s="402"/>
      <c r="AD27" s="402"/>
      <c r="AE27" s="402"/>
      <c r="AF27" s="402"/>
      <c r="AG27" s="402"/>
      <c r="AH27" s="402"/>
      <c r="AI27" s="402"/>
      <c r="AJ27" s="402"/>
      <c r="AK27" s="402"/>
    </row>
    <row r="28" spans="1:37" s="46" customFormat="1" ht="30" customHeight="1" x14ac:dyDescent="0.45">
      <c r="A28" s="404" t="s">
        <v>37</v>
      </c>
      <c r="B28" s="654"/>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B28" s="402"/>
      <c r="AC28" s="402"/>
      <c r="AD28" s="402"/>
      <c r="AE28" s="402"/>
      <c r="AF28" s="402"/>
      <c r="AG28" s="402"/>
      <c r="AH28" s="402"/>
      <c r="AI28" s="402"/>
      <c r="AJ28" s="402"/>
      <c r="AK28" s="402"/>
    </row>
    <row r="29" spans="1:37" s="46" customFormat="1" ht="13.9" x14ac:dyDescent="0.45">
      <c r="A29" s="50" t="s">
        <v>408</v>
      </c>
      <c r="B29" s="653" t="s">
        <v>761</v>
      </c>
      <c r="C29" s="653" t="s">
        <v>761</v>
      </c>
      <c r="D29" s="653" t="s">
        <v>761</v>
      </c>
      <c r="E29" s="653" t="s">
        <v>761</v>
      </c>
      <c r="F29" s="653" t="s">
        <v>761</v>
      </c>
      <c r="G29" s="653" t="s">
        <v>761</v>
      </c>
      <c r="H29" s="653" t="s">
        <v>761</v>
      </c>
      <c r="I29" s="653" t="s">
        <v>761</v>
      </c>
      <c r="J29" s="652">
        <v>34</v>
      </c>
      <c r="K29" s="653" t="s">
        <v>761</v>
      </c>
      <c r="L29" s="652">
        <v>18</v>
      </c>
      <c r="M29" s="652">
        <v>0</v>
      </c>
      <c r="N29" s="653" t="s">
        <v>761</v>
      </c>
      <c r="O29" s="653" t="s">
        <v>761</v>
      </c>
      <c r="P29" s="653" t="s">
        <v>761</v>
      </c>
      <c r="Q29" s="653" t="s">
        <v>761</v>
      </c>
      <c r="R29" s="653" t="s">
        <v>761</v>
      </c>
      <c r="S29" s="652">
        <v>13</v>
      </c>
      <c r="T29" s="652">
        <v>17</v>
      </c>
      <c r="U29" s="653" t="s">
        <v>761</v>
      </c>
      <c r="V29" s="652">
        <v>41</v>
      </c>
      <c r="W29" s="652">
        <v>79</v>
      </c>
      <c r="X29" s="652">
        <v>57</v>
      </c>
      <c r="Y29" s="652">
        <v>53</v>
      </c>
      <c r="Z29" s="652">
        <v>27</v>
      </c>
      <c r="AB29" s="402"/>
      <c r="AC29" s="402"/>
      <c r="AD29" s="402"/>
      <c r="AE29" s="402"/>
      <c r="AF29" s="402"/>
      <c r="AG29" s="402"/>
      <c r="AH29" s="402"/>
      <c r="AI29" s="402"/>
      <c r="AJ29" s="402"/>
      <c r="AK29" s="402"/>
    </row>
    <row r="30" spans="1:37" s="46" customFormat="1" ht="13.9" x14ac:dyDescent="0.45">
      <c r="A30" s="403" t="s">
        <v>409</v>
      </c>
      <c r="B30" s="653" t="s">
        <v>761</v>
      </c>
      <c r="C30" s="653" t="s">
        <v>761</v>
      </c>
      <c r="D30" s="653" t="s">
        <v>761</v>
      </c>
      <c r="E30" s="653" t="s">
        <v>761</v>
      </c>
      <c r="F30" s="653" t="s">
        <v>761</v>
      </c>
      <c r="G30" s="653" t="s">
        <v>761</v>
      </c>
      <c r="H30" s="653" t="s">
        <v>761</v>
      </c>
      <c r="I30" s="653" t="s">
        <v>761</v>
      </c>
      <c r="J30" s="653" t="s">
        <v>761</v>
      </c>
      <c r="K30" s="653" t="s">
        <v>761</v>
      </c>
      <c r="L30" s="653" t="s">
        <v>761</v>
      </c>
      <c r="M30" s="653" t="s">
        <v>761</v>
      </c>
      <c r="N30" s="653" t="s">
        <v>761</v>
      </c>
      <c r="O30" s="653" t="s">
        <v>761</v>
      </c>
      <c r="P30" s="653" t="s">
        <v>761</v>
      </c>
      <c r="Q30" s="653" t="s">
        <v>761</v>
      </c>
      <c r="R30" s="653" t="s">
        <v>761</v>
      </c>
      <c r="S30" s="652">
        <v>6</v>
      </c>
      <c r="T30" s="652">
        <v>5</v>
      </c>
      <c r="U30" s="653" t="s">
        <v>761</v>
      </c>
      <c r="V30" s="653" t="s">
        <v>761</v>
      </c>
      <c r="W30" s="652">
        <v>91</v>
      </c>
      <c r="X30" s="653" t="s">
        <v>761</v>
      </c>
      <c r="Y30" s="652">
        <v>26</v>
      </c>
      <c r="Z30" s="652">
        <v>40</v>
      </c>
      <c r="AB30" s="402"/>
      <c r="AC30" s="402"/>
      <c r="AD30" s="402"/>
      <c r="AE30" s="402"/>
      <c r="AF30" s="402"/>
      <c r="AG30" s="402"/>
      <c r="AH30" s="402"/>
      <c r="AI30" s="402"/>
      <c r="AJ30" s="402"/>
      <c r="AK30" s="402"/>
    </row>
    <row r="31" spans="1:37" s="46" customFormat="1" ht="13.9" x14ac:dyDescent="0.45">
      <c r="A31" s="50" t="s">
        <v>410</v>
      </c>
      <c r="B31" s="653" t="s">
        <v>761</v>
      </c>
      <c r="C31" s="653" t="s">
        <v>761</v>
      </c>
      <c r="D31" s="653" t="s">
        <v>761</v>
      </c>
      <c r="E31" s="653" t="s">
        <v>761</v>
      </c>
      <c r="F31" s="653" t="s">
        <v>761</v>
      </c>
      <c r="G31" s="653" t="s">
        <v>761</v>
      </c>
      <c r="H31" s="653" t="s">
        <v>761</v>
      </c>
      <c r="I31" s="652">
        <v>253</v>
      </c>
      <c r="J31" s="652">
        <v>403</v>
      </c>
      <c r="K31" s="653" t="s">
        <v>761</v>
      </c>
      <c r="L31" s="652">
        <v>172</v>
      </c>
      <c r="M31" s="653" t="s">
        <v>761</v>
      </c>
      <c r="N31" s="652">
        <v>46</v>
      </c>
      <c r="O31" s="653" t="s">
        <v>761</v>
      </c>
      <c r="P31" s="653" t="s">
        <v>761</v>
      </c>
      <c r="Q31" s="653" t="s">
        <v>761</v>
      </c>
      <c r="R31" s="652">
        <v>119</v>
      </c>
      <c r="S31" s="652">
        <v>53</v>
      </c>
      <c r="T31" s="653" t="s">
        <v>761</v>
      </c>
      <c r="U31" s="652">
        <v>28</v>
      </c>
      <c r="V31" s="652">
        <v>502</v>
      </c>
      <c r="W31" s="652">
        <v>344</v>
      </c>
      <c r="X31" s="652">
        <v>352</v>
      </c>
      <c r="Y31" s="652">
        <v>504</v>
      </c>
      <c r="Z31" s="652">
        <v>369</v>
      </c>
      <c r="AB31" s="402"/>
      <c r="AC31" s="402"/>
      <c r="AD31" s="402"/>
      <c r="AE31" s="402"/>
      <c r="AF31" s="402"/>
      <c r="AG31" s="402"/>
      <c r="AH31" s="402"/>
      <c r="AI31" s="402"/>
      <c r="AJ31" s="402"/>
      <c r="AK31" s="402"/>
    </row>
    <row r="32" spans="1:37" s="46" customFormat="1" ht="13.9" x14ac:dyDescent="0.45">
      <c r="A32" s="50" t="s">
        <v>517</v>
      </c>
      <c r="B32" s="653" t="s">
        <v>761</v>
      </c>
      <c r="C32" s="653" t="s">
        <v>761</v>
      </c>
      <c r="D32" s="653" t="s">
        <v>761</v>
      </c>
      <c r="E32" s="653" t="s">
        <v>761</v>
      </c>
      <c r="F32" s="653" t="s">
        <v>761</v>
      </c>
      <c r="G32" s="653" t="s">
        <v>761</v>
      </c>
      <c r="H32" s="653" t="s">
        <v>761</v>
      </c>
      <c r="I32" s="653" t="s">
        <v>761</v>
      </c>
      <c r="J32" s="652">
        <v>39</v>
      </c>
      <c r="K32" s="653" t="s">
        <v>761</v>
      </c>
      <c r="L32" s="653" t="s">
        <v>761</v>
      </c>
      <c r="M32" s="652">
        <v>5</v>
      </c>
      <c r="N32" s="653" t="s">
        <v>761</v>
      </c>
      <c r="O32" s="653" t="s">
        <v>761</v>
      </c>
      <c r="P32" s="653" t="s">
        <v>761</v>
      </c>
      <c r="Q32" s="653" t="s">
        <v>761</v>
      </c>
      <c r="R32" s="652">
        <v>19</v>
      </c>
      <c r="S32" s="652">
        <v>7</v>
      </c>
      <c r="T32" s="653" t="s">
        <v>761</v>
      </c>
      <c r="U32" s="653" t="s">
        <v>761</v>
      </c>
      <c r="V32" s="652">
        <v>49</v>
      </c>
      <c r="W32" s="652">
        <v>43</v>
      </c>
      <c r="X32" s="652">
        <v>34</v>
      </c>
      <c r="Y32" s="652">
        <v>61</v>
      </c>
      <c r="Z32" s="652">
        <v>40</v>
      </c>
      <c r="AB32" s="402"/>
      <c r="AC32" s="402"/>
      <c r="AD32" s="402"/>
      <c r="AE32" s="402"/>
      <c r="AF32" s="402"/>
      <c r="AG32" s="402"/>
      <c r="AH32" s="402"/>
      <c r="AI32" s="402"/>
      <c r="AJ32" s="402"/>
      <c r="AK32" s="402"/>
    </row>
    <row r="33" spans="1:37" s="46" customFormat="1" ht="13.9" x14ac:dyDescent="0.45">
      <c r="A33" s="50" t="s">
        <v>411</v>
      </c>
      <c r="B33" s="653" t="s">
        <v>761</v>
      </c>
      <c r="C33" s="653" t="s">
        <v>761</v>
      </c>
      <c r="D33" s="653" t="s">
        <v>761</v>
      </c>
      <c r="E33" s="653" t="s">
        <v>761</v>
      </c>
      <c r="F33" s="653" t="s">
        <v>761</v>
      </c>
      <c r="G33" s="653" t="s">
        <v>761</v>
      </c>
      <c r="H33" s="653" t="s">
        <v>761</v>
      </c>
      <c r="I33" s="653" t="s">
        <v>761</v>
      </c>
      <c r="J33" s="653" t="s">
        <v>761</v>
      </c>
      <c r="K33" s="653" t="s">
        <v>761</v>
      </c>
      <c r="L33" s="653" t="s">
        <v>761</v>
      </c>
      <c r="M33" s="653" t="s">
        <v>761</v>
      </c>
      <c r="N33" s="652">
        <v>0</v>
      </c>
      <c r="O33" s="652">
        <v>0</v>
      </c>
      <c r="P33" s="653" t="s">
        <v>761</v>
      </c>
      <c r="Q33" s="652">
        <v>16</v>
      </c>
      <c r="R33" s="653" t="s">
        <v>761</v>
      </c>
      <c r="S33" s="653" t="s">
        <v>761</v>
      </c>
      <c r="T33" s="652">
        <v>0</v>
      </c>
      <c r="U33" s="653" t="s">
        <v>761</v>
      </c>
      <c r="V33" s="652">
        <v>276</v>
      </c>
      <c r="W33" s="652">
        <v>26</v>
      </c>
      <c r="X33" s="653" t="s">
        <v>761</v>
      </c>
      <c r="Y33" s="653" t="s">
        <v>761</v>
      </c>
      <c r="Z33" s="652">
        <v>11</v>
      </c>
      <c r="AB33" s="402"/>
      <c r="AC33" s="402"/>
      <c r="AD33" s="402"/>
      <c r="AE33" s="402"/>
      <c r="AF33" s="402"/>
      <c r="AG33" s="402"/>
      <c r="AH33" s="402"/>
      <c r="AI33" s="402"/>
      <c r="AJ33" s="402"/>
      <c r="AK33" s="402"/>
    </row>
    <row r="34" spans="1:37" s="46" customFormat="1" ht="13.9" x14ac:dyDescent="0.45">
      <c r="A34" s="50" t="s">
        <v>518</v>
      </c>
      <c r="B34" s="653" t="s">
        <v>761</v>
      </c>
      <c r="C34" s="653" t="s">
        <v>761</v>
      </c>
      <c r="D34" s="653" t="s">
        <v>761</v>
      </c>
      <c r="E34" s="653" t="s">
        <v>761</v>
      </c>
      <c r="F34" s="653" t="s">
        <v>761</v>
      </c>
      <c r="G34" s="653" t="s">
        <v>761</v>
      </c>
      <c r="H34" s="653" t="s">
        <v>761</v>
      </c>
      <c r="I34" s="653" t="s">
        <v>761</v>
      </c>
      <c r="J34" s="653" t="s">
        <v>761</v>
      </c>
      <c r="K34" s="653" t="s">
        <v>761</v>
      </c>
      <c r="L34" s="653" t="s">
        <v>761</v>
      </c>
      <c r="M34" s="653" t="s">
        <v>761</v>
      </c>
      <c r="N34" s="652">
        <v>0</v>
      </c>
      <c r="O34" s="652">
        <v>0</v>
      </c>
      <c r="P34" s="653" t="s">
        <v>761</v>
      </c>
      <c r="Q34" s="652">
        <v>3</v>
      </c>
      <c r="R34" s="652">
        <v>2</v>
      </c>
      <c r="S34" s="653" t="s">
        <v>761</v>
      </c>
      <c r="T34" s="652">
        <v>0</v>
      </c>
      <c r="U34" s="653" t="s">
        <v>761</v>
      </c>
      <c r="V34" s="652">
        <v>23</v>
      </c>
      <c r="W34" s="652">
        <v>2</v>
      </c>
      <c r="X34" s="652">
        <v>1</v>
      </c>
      <c r="Y34" s="653" t="s">
        <v>761</v>
      </c>
      <c r="Z34" s="652">
        <v>1</v>
      </c>
      <c r="AB34" s="402"/>
      <c r="AC34" s="402"/>
      <c r="AD34" s="402"/>
      <c r="AE34" s="402"/>
      <c r="AF34" s="402"/>
      <c r="AG34" s="402"/>
      <c r="AH34" s="402"/>
      <c r="AI34" s="402"/>
      <c r="AJ34" s="402"/>
      <c r="AK34" s="402"/>
    </row>
    <row r="35" spans="1:37" s="46" customFormat="1" ht="6.75" customHeight="1" x14ac:dyDescent="0.45">
      <c r="A35" s="95"/>
      <c r="B35" s="95"/>
      <c r="C35" s="95"/>
      <c r="D35" s="161"/>
      <c r="E35" s="161"/>
      <c r="F35" s="161"/>
      <c r="G35" s="95"/>
      <c r="H35" s="95"/>
      <c r="I35" s="161"/>
      <c r="J35" s="161"/>
      <c r="K35" s="95"/>
      <c r="L35" s="95"/>
      <c r="M35" s="95"/>
      <c r="N35" s="161"/>
      <c r="O35" s="161"/>
      <c r="P35" s="95"/>
      <c r="Q35" s="95"/>
      <c r="R35" s="95"/>
      <c r="S35" s="161"/>
      <c r="T35" s="161"/>
      <c r="U35" s="95"/>
      <c r="V35" s="95"/>
      <c r="W35" s="95"/>
      <c r="X35" s="161"/>
      <c r="Y35" s="161"/>
      <c r="Z35" s="95"/>
    </row>
  </sheetData>
  <mergeCells count="7">
    <mergeCell ref="A2:Z2"/>
    <mergeCell ref="B4:F4"/>
    <mergeCell ref="G4:K4"/>
    <mergeCell ref="L4:P4"/>
    <mergeCell ref="Q4:U4"/>
    <mergeCell ref="V4:Z4"/>
    <mergeCell ref="A3:Z3"/>
  </mergeCells>
  <pageMargins left="0.70866141732283472" right="0.70866141732283472" top="0.74803149606299213" bottom="0.74803149606299213" header="0.31496062992125984" footer="0.31496062992125984"/>
  <pageSetup paperSize="9" scale="20" fitToHeight="0" orientation="portrait" r:id="rId1"/>
  <headerFooter>
    <oddHeader>&amp;C&amp;B&amp;"Arial"&amp;12&amp;Kff0000​‌For Official Use Only‌​</oddHeader>
    <oddFooter>&amp;RPage &amp;P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fitToPage="1"/>
  </sheetPr>
  <dimension ref="A1:F42"/>
  <sheetViews>
    <sheetView showGridLines="0" workbookViewId="0"/>
  </sheetViews>
  <sheetFormatPr defaultColWidth="8" defaultRowHeight="12.75" customHeight="1" x14ac:dyDescent="0.35"/>
  <cols>
    <col min="1" max="1" width="34.73046875" style="10" customWidth="1"/>
    <col min="2" max="4" width="20.73046875" style="10" customWidth="1"/>
    <col min="5" max="5" width="20.73046875" style="11" customWidth="1"/>
    <col min="6" max="6" width="20.73046875" style="10" customWidth="1"/>
    <col min="7" max="16384" width="8" style="10"/>
  </cols>
  <sheetData>
    <row r="1" spans="1:6" ht="15.75" customHeight="1" x14ac:dyDescent="0.35">
      <c r="A1" s="22"/>
    </row>
    <row r="2" spans="1:6" ht="19.5" customHeight="1" x14ac:dyDescent="0.35">
      <c r="A2" s="715" t="s">
        <v>560</v>
      </c>
      <c r="B2" s="715"/>
      <c r="C2" s="715"/>
      <c r="D2" s="715"/>
      <c r="E2" s="715"/>
      <c r="F2" s="715"/>
    </row>
    <row r="3" spans="1:6" ht="15" customHeight="1" x14ac:dyDescent="0.35">
      <c r="A3" s="810" t="s">
        <v>694</v>
      </c>
      <c r="B3" s="717"/>
      <c r="C3" s="717"/>
      <c r="D3" s="717"/>
      <c r="E3" s="717"/>
      <c r="F3" s="717"/>
    </row>
    <row r="4" spans="1:6" s="12" customFormat="1" ht="75" customHeight="1" x14ac:dyDescent="0.35">
      <c r="A4" s="44"/>
      <c r="B4" s="45" t="s">
        <v>177</v>
      </c>
      <c r="C4" s="57" t="s">
        <v>525</v>
      </c>
      <c r="D4" s="57" t="s">
        <v>526</v>
      </c>
      <c r="E4" s="57" t="s">
        <v>147</v>
      </c>
      <c r="F4" s="57" t="s">
        <v>665</v>
      </c>
    </row>
    <row r="5" spans="1:6" ht="16.5" customHeight="1" x14ac:dyDescent="0.45">
      <c r="A5" s="62" t="s">
        <v>238</v>
      </c>
      <c r="B5" s="59"/>
      <c r="C5" s="59"/>
      <c r="D5" s="59"/>
      <c r="E5" s="160"/>
      <c r="F5" s="59"/>
    </row>
    <row r="6" spans="1:6" ht="16.5" customHeight="1" x14ac:dyDescent="0.45">
      <c r="A6" s="50" t="s">
        <v>130</v>
      </c>
      <c r="B6" s="252">
        <v>91</v>
      </c>
      <c r="C6" s="524">
        <v>662</v>
      </c>
      <c r="D6" s="252">
        <v>15309</v>
      </c>
      <c r="E6" s="524">
        <v>632</v>
      </c>
      <c r="F6" s="252">
        <v>41273</v>
      </c>
    </row>
    <row r="7" spans="1:6" ht="16.5" customHeight="1" x14ac:dyDescent="0.45">
      <c r="A7" s="50" t="s">
        <v>290</v>
      </c>
      <c r="B7" s="252">
        <v>14</v>
      </c>
      <c r="C7" s="524">
        <v>14.9</v>
      </c>
      <c r="D7" s="252">
        <v>190</v>
      </c>
      <c r="E7" s="524">
        <v>15</v>
      </c>
      <c r="F7" s="252">
        <v>79792</v>
      </c>
    </row>
    <row r="8" spans="1:6" ht="16.5" customHeight="1" x14ac:dyDescent="0.45">
      <c r="A8" s="50" t="s">
        <v>291</v>
      </c>
      <c r="B8" s="252">
        <v>1</v>
      </c>
      <c r="C8" s="524">
        <v>0.5</v>
      </c>
      <c r="D8" s="252">
        <v>15</v>
      </c>
      <c r="E8" s="524">
        <v>0.5</v>
      </c>
      <c r="F8" s="252">
        <v>32483</v>
      </c>
    </row>
    <row r="9" spans="1:6" s="36" customFormat="1" ht="16.5" customHeight="1" x14ac:dyDescent="0.45">
      <c r="A9" s="217" t="s">
        <v>178</v>
      </c>
      <c r="B9" s="294">
        <v>106</v>
      </c>
      <c r="C9" s="525">
        <v>677.5</v>
      </c>
      <c r="D9" s="294">
        <v>15514</v>
      </c>
      <c r="E9" s="525">
        <v>647</v>
      </c>
      <c r="F9" s="294">
        <v>41735</v>
      </c>
    </row>
    <row r="10" spans="1:6" s="36" customFormat="1" ht="16.5" customHeight="1" x14ac:dyDescent="0.45">
      <c r="A10" s="241" t="s">
        <v>287</v>
      </c>
      <c r="B10" s="252">
        <v>33</v>
      </c>
      <c r="C10" s="524">
        <v>246.9</v>
      </c>
      <c r="D10" s="252">
        <v>5311</v>
      </c>
      <c r="E10" s="524">
        <v>224</v>
      </c>
      <c r="F10" s="252">
        <v>42229</v>
      </c>
    </row>
    <row r="11" spans="1:6" s="36" customFormat="1" ht="30" customHeight="1" x14ac:dyDescent="0.45">
      <c r="A11" s="47" t="s">
        <v>157</v>
      </c>
      <c r="B11" s="252"/>
      <c r="C11" s="524"/>
      <c r="D11" s="252"/>
      <c r="E11" s="524"/>
      <c r="F11" s="252"/>
    </row>
    <row r="12" spans="1:6" s="36" customFormat="1" ht="16.5" customHeight="1" x14ac:dyDescent="0.45">
      <c r="A12" s="49" t="s">
        <v>34</v>
      </c>
      <c r="B12" s="252">
        <v>13</v>
      </c>
      <c r="C12" s="524">
        <v>19.899999999999999</v>
      </c>
      <c r="D12" s="252">
        <v>187</v>
      </c>
      <c r="E12" s="524">
        <v>19</v>
      </c>
      <c r="F12" s="252">
        <v>100696</v>
      </c>
    </row>
    <row r="13" spans="1:6" s="36" customFormat="1" ht="16.5" customHeight="1" x14ac:dyDescent="0.45">
      <c r="A13" s="50" t="s">
        <v>15</v>
      </c>
      <c r="B13" s="252">
        <v>39</v>
      </c>
      <c r="C13" s="524">
        <v>404.4</v>
      </c>
      <c r="D13" s="252">
        <v>9912</v>
      </c>
      <c r="E13" s="524">
        <v>386</v>
      </c>
      <c r="F13" s="252">
        <v>38961</v>
      </c>
    </row>
    <row r="14" spans="1:6" s="36" customFormat="1" ht="16.5" customHeight="1" x14ac:dyDescent="0.45">
      <c r="A14" s="50" t="s">
        <v>16</v>
      </c>
      <c r="B14" s="252">
        <v>12</v>
      </c>
      <c r="C14" s="524">
        <v>138</v>
      </c>
      <c r="D14" s="252">
        <v>1719</v>
      </c>
      <c r="E14" s="524">
        <v>128</v>
      </c>
      <c r="F14" s="252">
        <v>74456</v>
      </c>
    </row>
    <row r="15" spans="1:6" s="36" customFormat="1" ht="16.5" customHeight="1" x14ac:dyDescent="0.45">
      <c r="A15" s="50" t="s">
        <v>17</v>
      </c>
      <c r="B15" s="252">
        <v>42</v>
      </c>
      <c r="C15" s="524">
        <v>115.2</v>
      </c>
      <c r="D15" s="252">
        <v>3696</v>
      </c>
      <c r="E15" s="524">
        <v>114</v>
      </c>
      <c r="F15" s="252">
        <v>30964</v>
      </c>
    </row>
    <row r="16" spans="1:6" s="36" customFormat="1" ht="16.5" customHeight="1" x14ac:dyDescent="0.45">
      <c r="A16" s="217" t="s">
        <v>178</v>
      </c>
      <c r="B16" s="294">
        <v>106</v>
      </c>
      <c r="C16" s="525">
        <v>677.5</v>
      </c>
      <c r="D16" s="294">
        <v>15514</v>
      </c>
      <c r="E16" s="525">
        <v>647</v>
      </c>
      <c r="F16" s="294">
        <v>41735</v>
      </c>
    </row>
    <row r="17" spans="1:6" s="36" customFormat="1" ht="30" customHeight="1" x14ac:dyDescent="0.45">
      <c r="A17" s="62" t="s">
        <v>34</v>
      </c>
      <c r="B17" s="252"/>
      <c r="C17" s="524"/>
      <c r="D17" s="252"/>
      <c r="E17" s="524"/>
      <c r="F17" s="252"/>
    </row>
    <row r="18" spans="1:6" s="36" customFormat="1" ht="16.5" customHeight="1" x14ac:dyDescent="0.45">
      <c r="A18" s="50" t="s">
        <v>130</v>
      </c>
      <c r="B18" s="252">
        <v>13</v>
      </c>
      <c r="C18" s="524">
        <v>19.899999999999999</v>
      </c>
      <c r="D18" s="252">
        <v>187</v>
      </c>
      <c r="E18" s="524">
        <v>19</v>
      </c>
      <c r="F18" s="252">
        <v>100696</v>
      </c>
    </row>
    <row r="19" spans="1:6" s="36" customFormat="1" ht="16.5" customHeight="1" x14ac:dyDescent="0.45">
      <c r="A19" s="50" t="s">
        <v>290</v>
      </c>
      <c r="B19" s="252"/>
      <c r="C19" s="524"/>
      <c r="D19" s="252"/>
      <c r="E19" s="524"/>
      <c r="F19" s="252"/>
    </row>
    <row r="20" spans="1:6" s="36" customFormat="1" ht="16.5" customHeight="1" x14ac:dyDescent="0.45">
      <c r="A20" s="50" t="s">
        <v>291</v>
      </c>
      <c r="B20" s="252"/>
      <c r="C20" s="524"/>
      <c r="D20" s="252"/>
      <c r="E20" s="524"/>
      <c r="F20" s="252"/>
    </row>
    <row r="21" spans="1:6" s="36" customFormat="1" ht="16.5" customHeight="1" x14ac:dyDescent="0.45">
      <c r="A21" s="217" t="s">
        <v>178</v>
      </c>
      <c r="B21" s="294">
        <v>13</v>
      </c>
      <c r="C21" s="525">
        <v>19.899999999999999</v>
      </c>
      <c r="D21" s="294">
        <v>187</v>
      </c>
      <c r="E21" s="525">
        <v>19</v>
      </c>
      <c r="F21" s="294">
        <v>100696</v>
      </c>
    </row>
    <row r="22" spans="1:6" s="36" customFormat="1" ht="16.5" customHeight="1" x14ac:dyDescent="0.45">
      <c r="A22" s="241" t="s">
        <v>287</v>
      </c>
      <c r="B22" s="252">
        <v>2</v>
      </c>
      <c r="C22" s="524">
        <v>8</v>
      </c>
      <c r="D22" s="252">
        <v>71</v>
      </c>
      <c r="E22" s="524">
        <v>8</v>
      </c>
      <c r="F22" s="252">
        <v>108212</v>
      </c>
    </row>
    <row r="23" spans="1:6" s="36" customFormat="1" ht="30" customHeight="1" x14ac:dyDescent="0.45">
      <c r="A23" s="62" t="s">
        <v>15</v>
      </c>
      <c r="B23" s="252"/>
      <c r="C23" s="524"/>
      <c r="D23" s="252"/>
      <c r="E23" s="524"/>
      <c r="F23" s="252"/>
    </row>
    <row r="24" spans="1:6" s="36" customFormat="1" ht="16.5" customHeight="1" x14ac:dyDescent="0.45">
      <c r="A24" s="50" t="s">
        <v>130</v>
      </c>
      <c r="B24" s="252">
        <v>38</v>
      </c>
      <c r="C24" s="524">
        <v>401.3</v>
      </c>
      <c r="D24" s="252">
        <v>9890</v>
      </c>
      <c r="E24" s="524">
        <v>383</v>
      </c>
      <c r="F24" s="252">
        <v>38707</v>
      </c>
    </row>
    <row r="25" spans="1:6" s="36" customFormat="1" ht="16.5" customHeight="1" x14ac:dyDescent="0.45">
      <c r="A25" s="50" t="s">
        <v>290</v>
      </c>
      <c r="B25" s="252">
        <v>1</v>
      </c>
      <c r="C25" s="524">
        <v>3.1</v>
      </c>
      <c r="D25" s="252">
        <v>22</v>
      </c>
      <c r="E25" s="524">
        <v>3</v>
      </c>
      <c r="F25" s="252">
        <v>155765</v>
      </c>
    </row>
    <row r="26" spans="1:6" s="36" customFormat="1" ht="16.5" customHeight="1" x14ac:dyDescent="0.45">
      <c r="A26" s="50" t="s">
        <v>291</v>
      </c>
      <c r="B26" s="252"/>
      <c r="C26" s="524"/>
      <c r="D26" s="252"/>
      <c r="E26" s="524"/>
      <c r="F26" s="252"/>
    </row>
    <row r="27" spans="1:6" s="36" customFormat="1" ht="16.5" customHeight="1" x14ac:dyDescent="0.45">
      <c r="A27" s="217" t="s">
        <v>178</v>
      </c>
      <c r="B27" s="294">
        <v>39</v>
      </c>
      <c r="C27" s="525">
        <v>404.4</v>
      </c>
      <c r="D27" s="294">
        <v>9912</v>
      </c>
      <c r="E27" s="525">
        <v>386</v>
      </c>
      <c r="F27" s="294">
        <v>38961</v>
      </c>
    </row>
    <row r="28" spans="1:6" s="36" customFormat="1" ht="16.5" customHeight="1" x14ac:dyDescent="0.45">
      <c r="A28" s="241" t="s">
        <v>287</v>
      </c>
      <c r="B28" s="252">
        <v>5</v>
      </c>
      <c r="C28" s="524">
        <v>57</v>
      </c>
      <c r="D28" s="252">
        <v>1321</v>
      </c>
      <c r="E28" s="524">
        <v>44</v>
      </c>
      <c r="F28" s="252">
        <v>33448</v>
      </c>
    </row>
    <row r="29" spans="1:6" s="37" customFormat="1" ht="30.75" customHeight="1" x14ac:dyDescent="0.45">
      <c r="A29" s="62" t="s">
        <v>16</v>
      </c>
      <c r="B29" s="294"/>
      <c r="C29" s="525"/>
      <c r="D29" s="294"/>
      <c r="E29" s="525"/>
      <c r="F29" s="252"/>
    </row>
    <row r="30" spans="1:6" s="36" customFormat="1" ht="16.5" customHeight="1" x14ac:dyDescent="0.45">
      <c r="A30" s="50" t="s">
        <v>130</v>
      </c>
      <c r="B30" s="252">
        <v>12</v>
      </c>
      <c r="C30" s="524">
        <v>138</v>
      </c>
      <c r="D30" s="252">
        <v>1719</v>
      </c>
      <c r="E30" s="524">
        <v>128</v>
      </c>
      <c r="F30" s="252">
        <v>74456</v>
      </c>
    </row>
    <row r="31" spans="1:6" s="36" customFormat="1" ht="16.5" customHeight="1" x14ac:dyDescent="0.45">
      <c r="A31" s="50" t="s">
        <v>290</v>
      </c>
      <c r="B31" s="252"/>
      <c r="C31" s="524"/>
      <c r="D31" s="252"/>
      <c r="E31" s="524"/>
      <c r="F31" s="252"/>
    </row>
    <row r="32" spans="1:6" s="36" customFormat="1" ht="16.5" customHeight="1" x14ac:dyDescent="0.45">
      <c r="A32" s="50" t="s">
        <v>291</v>
      </c>
      <c r="B32" s="252"/>
      <c r="C32" s="524"/>
      <c r="D32" s="252"/>
      <c r="E32" s="524"/>
      <c r="F32" s="252"/>
    </row>
    <row r="33" spans="1:6" s="36" customFormat="1" ht="16.5" customHeight="1" x14ac:dyDescent="0.45">
      <c r="A33" s="217" t="s">
        <v>178</v>
      </c>
      <c r="B33" s="294">
        <v>12</v>
      </c>
      <c r="C33" s="525">
        <v>138</v>
      </c>
      <c r="D33" s="294">
        <v>1719</v>
      </c>
      <c r="E33" s="525">
        <v>128</v>
      </c>
      <c r="F33" s="294">
        <v>74456</v>
      </c>
    </row>
    <row r="34" spans="1:6" s="36" customFormat="1" ht="16.5" customHeight="1" x14ac:dyDescent="0.45">
      <c r="A34" s="241" t="s">
        <v>287</v>
      </c>
      <c r="B34" s="252">
        <v>4</v>
      </c>
      <c r="C34" s="524">
        <v>106.8</v>
      </c>
      <c r="D34" s="252">
        <v>1239</v>
      </c>
      <c r="E34" s="524">
        <v>97</v>
      </c>
      <c r="F34" s="252">
        <v>78532</v>
      </c>
    </row>
    <row r="35" spans="1:6" s="19" customFormat="1" ht="30" customHeight="1" x14ac:dyDescent="0.45">
      <c r="A35" s="62" t="s">
        <v>17</v>
      </c>
      <c r="B35" s="294"/>
      <c r="C35" s="525"/>
      <c r="D35" s="294"/>
      <c r="E35" s="525"/>
      <c r="F35" s="252"/>
    </row>
    <row r="36" spans="1:6" ht="16.5" customHeight="1" x14ac:dyDescent="0.45">
      <c r="A36" s="50" t="s">
        <v>130</v>
      </c>
      <c r="B36" s="252">
        <v>28</v>
      </c>
      <c r="C36" s="524">
        <v>102.9</v>
      </c>
      <c r="D36" s="252">
        <v>3512</v>
      </c>
      <c r="E36" s="524">
        <v>102</v>
      </c>
      <c r="F36" s="252">
        <v>29089</v>
      </c>
    </row>
    <row r="37" spans="1:6" ht="16.5" customHeight="1" x14ac:dyDescent="0.45">
      <c r="A37" s="50" t="s">
        <v>131</v>
      </c>
      <c r="B37" s="252">
        <v>13</v>
      </c>
      <c r="C37" s="524">
        <v>11.8</v>
      </c>
      <c r="D37" s="252">
        <v>168</v>
      </c>
      <c r="E37" s="524">
        <v>12</v>
      </c>
      <c r="F37" s="252">
        <v>70043</v>
      </c>
    </row>
    <row r="38" spans="1:6" ht="16.5" customHeight="1" x14ac:dyDescent="0.45">
      <c r="A38" s="50" t="s">
        <v>132</v>
      </c>
      <c r="B38" s="252">
        <v>1</v>
      </c>
      <c r="C38" s="524">
        <v>0.5</v>
      </c>
      <c r="D38" s="252">
        <v>15</v>
      </c>
      <c r="E38" s="524">
        <v>0.5</v>
      </c>
      <c r="F38" s="252">
        <v>32483</v>
      </c>
    </row>
    <row r="39" spans="1:6" ht="16.5" customHeight="1" x14ac:dyDescent="0.45">
      <c r="A39" s="217" t="s">
        <v>178</v>
      </c>
      <c r="B39" s="294">
        <v>42</v>
      </c>
      <c r="C39" s="525">
        <v>115.2</v>
      </c>
      <c r="D39" s="294">
        <v>3696</v>
      </c>
      <c r="E39" s="525">
        <v>114.4</v>
      </c>
      <c r="F39" s="294">
        <v>30964</v>
      </c>
    </row>
    <row r="40" spans="1:6" s="36" customFormat="1" ht="16.5" customHeight="1" x14ac:dyDescent="0.45">
      <c r="A40" s="241" t="s">
        <v>287</v>
      </c>
      <c r="B40" s="252">
        <v>22</v>
      </c>
      <c r="C40" s="524">
        <v>75.2</v>
      </c>
      <c r="D40" s="252">
        <v>2680</v>
      </c>
      <c r="E40" s="524">
        <v>75</v>
      </c>
      <c r="F40" s="252">
        <v>28024</v>
      </c>
    </row>
    <row r="41" spans="1:6" ht="6.75" customHeight="1" x14ac:dyDescent="0.45">
      <c r="A41" s="161"/>
      <c r="B41" s="161"/>
      <c r="C41" s="161"/>
      <c r="D41" s="161"/>
      <c r="E41" s="161"/>
      <c r="F41" s="161"/>
    </row>
    <row r="42" spans="1:6" ht="12.75" customHeight="1" x14ac:dyDescent="0.45">
      <c r="A42" s="59"/>
      <c r="B42" s="59"/>
      <c r="C42" s="59"/>
      <c r="D42" s="59"/>
      <c r="E42" s="160"/>
      <c r="F42" s="59"/>
    </row>
  </sheetData>
  <mergeCells count="2">
    <mergeCell ref="A2:F2"/>
    <mergeCell ref="A3:F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autoPageBreaks="0" fitToPage="1"/>
  </sheetPr>
  <dimension ref="A1:Z15"/>
  <sheetViews>
    <sheetView showGridLines="0" workbookViewId="0"/>
  </sheetViews>
  <sheetFormatPr defaultColWidth="18.73046875" defaultRowHeight="12.95" customHeight="1" x14ac:dyDescent="0.35"/>
  <cols>
    <col min="1" max="1" width="45.73046875" style="8" customWidth="1"/>
    <col min="2" max="3" width="15.73046875" style="8" customWidth="1"/>
    <col min="4" max="5" width="15.73046875" style="40" customWidth="1"/>
    <col min="6" max="8" width="15.73046875" style="8" customWidth="1"/>
    <col min="9" max="10" width="15.73046875" style="40" customWidth="1"/>
    <col min="11" max="13" width="15.73046875" style="8" customWidth="1"/>
    <col min="14" max="15" width="15.73046875" style="40" customWidth="1"/>
    <col min="16" max="18" width="15.73046875" style="8" customWidth="1"/>
    <col min="19" max="20" width="15.73046875" style="40" customWidth="1"/>
    <col min="21" max="23" width="15.73046875" style="8" customWidth="1"/>
    <col min="24" max="25" width="15.73046875" style="40" customWidth="1"/>
    <col min="26" max="26" width="15.73046875" style="8" customWidth="1"/>
    <col min="27" max="16384" width="18.73046875" style="9"/>
  </cols>
  <sheetData>
    <row r="1" spans="1:26" ht="15.75" customHeight="1" x14ac:dyDescent="0.35">
      <c r="A1" s="258"/>
    </row>
    <row r="2" spans="1:26" ht="19.5" customHeight="1" x14ac:dyDescent="0.35">
      <c r="A2" s="715" t="s">
        <v>559</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6" s="91" customFormat="1" ht="18.75" customHeight="1" x14ac:dyDescent="0.45">
      <c r="A3" s="811"/>
      <c r="B3" s="811"/>
      <c r="C3" s="811"/>
      <c r="D3" s="811"/>
      <c r="E3" s="811"/>
      <c r="F3" s="811"/>
      <c r="G3" s="811"/>
      <c r="H3" s="811"/>
      <c r="I3" s="811"/>
      <c r="J3" s="811"/>
      <c r="K3" s="811"/>
      <c r="L3" s="811"/>
      <c r="M3" s="811"/>
      <c r="N3" s="811"/>
      <c r="O3" s="811"/>
      <c r="P3" s="811"/>
      <c r="Q3" s="811"/>
      <c r="R3" s="811"/>
      <c r="S3" s="811"/>
      <c r="T3" s="811"/>
      <c r="U3" s="811"/>
      <c r="V3" s="811"/>
      <c r="W3" s="811"/>
      <c r="X3" s="811"/>
      <c r="Y3" s="811"/>
      <c r="Z3" s="811"/>
    </row>
    <row r="4" spans="1:26" s="91" customFormat="1" ht="30" customHeight="1" x14ac:dyDescent="0.45">
      <c r="A4" s="335"/>
      <c r="B4" s="739" t="s">
        <v>34</v>
      </c>
      <c r="C4" s="738"/>
      <c r="D4" s="738"/>
      <c r="E4" s="738"/>
      <c r="F4" s="755"/>
      <c r="G4" s="739" t="s">
        <v>15</v>
      </c>
      <c r="H4" s="738"/>
      <c r="I4" s="738"/>
      <c r="J4" s="738"/>
      <c r="K4" s="755"/>
      <c r="L4" s="739" t="s">
        <v>16</v>
      </c>
      <c r="M4" s="738"/>
      <c r="N4" s="738"/>
      <c r="O4" s="738"/>
      <c r="P4" s="755"/>
      <c r="Q4" s="739" t="s">
        <v>17</v>
      </c>
      <c r="R4" s="738"/>
      <c r="S4" s="738"/>
      <c r="T4" s="738"/>
      <c r="U4" s="755"/>
      <c r="V4" s="739" t="s">
        <v>18</v>
      </c>
      <c r="W4" s="738"/>
      <c r="X4" s="738"/>
      <c r="Y4" s="738"/>
      <c r="Z4" s="755"/>
    </row>
    <row r="5" spans="1:26" s="259" customFormat="1" ht="30" customHeight="1" x14ac:dyDescent="0.35">
      <c r="A5" s="120"/>
      <c r="B5" s="469" t="s">
        <v>358</v>
      </c>
      <c r="C5" s="469"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row>
    <row r="6" spans="1:26" s="160" customFormat="1" ht="15" customHeight="1" x14ac:dyDescent="0.45">
      <c r="A6" s="394"/>
      <c r="B6" s="358"/>
      <c r="C6" s="358"/>
      <c r="D6" s="358"/>
      <c r="E6" s="358"/>
      <c r="F6" s="358"/>
      <c r="G6" s="358"/>
      <c r="H6" s="358"/>
      <c r="I6" s="358"/>
      <c r="J6" s="358"/>
      <c r="K6" s="358"/>
      <c r="L6" s="358"/>
      <c r="M6" s="358"/>
      <c r="N6" s="358"/>
      <c r="O6" s="358"/>
      <c r="P6" s="358"/>
      <c r="Q6" s="358"/>
      <c r="R6" s="358"/>
      <c r="S6" s="358"/>
      <c r="T6" s="358"/>
      <c r="U6" s="358"/>
      <c r="V6" s="358"/>
      <c r="W6" s="358"/>
      <c r="X6" s="358"/>
      <c r="Y6" s="358"/>
      <c r="Z6" s="358"/>
    </row>
    <row r="7" spans="1:26" s="160" customFormat="1" ht="16.5" customHeight="1" x14ac:dyDescent="0.45">
      <c r="A7" s="62" t="s">
        <v>177</v>
      </c>
      <c r="B7" s="249">
        <v>17</v>
      </c>
      <c r="C7" s="249">
        <v>16</v>
      </c>
      <c r="D7" s="294">
        <v>15</v>
      </c>
      <c r="E7" s="294">
        <v>15</v>
      </c>
      <c r="F7" s="249">
        <v>13</v>
      </c>
      <c r="G7" s="249">
        <v>44</v>
      </c>
      <c r="H7" s="249">
        <v>44</v>
      </c>
      <c r="I7" s="294">
        <v>43</v>
      </c>
      <c r="J7" s="294">
        <v>43</v>
      </c>
      <c r="K7" s="249">
        <v>39</v>
      </c>
      <c r="L7" s="249">
        <v>10</v>
      </c>
      <c r="M7" s="249">
        <v>10</v>
      </c>
      <c r="N7" s="294">
        <v>11</v>
      </c>
      <c r="O7" s="294">
        <v>12</v>
      </c>
      <c r="P7" s="249">
        <v>12</v>
      </c>
      <c r="Q7" s="249">
        <v>45</v>
      </c>
      <c r="R7" s="249">
        <v>46</v>
      </c>
      <c r="S7" s="294">
        <v>46</v>
      </c>
      <c r="T7" s="294">
        <v>42</v>
      </c>
      <c r="U7" s="249">
        <v>42</v>
      </c>
      <c r="V7" s="249">
        <v>116</v>
      </c>
      <c r="W7" s="249">
        <v>116</v>
      </c>
      <c r="X7" s="294">
        <v>115</v>
      </c>
      <c r="Y7" s="294">
        <v>112</v>
      </c>
      <c r="Z7" s="249">
        <v>106</v>
      </c>
    </row>
    <row r="8" spans="1:26" s="160" customFormat="1" ht="16.5" customHeight="1" x14ac:dyDescent="0.45">
      <c r="A8" s="395" t="s">
        <v>287</v>
      </c>
      <c r="B8" s="252">
        <v>2</v>
      </c>
      <c r="C8" s="252">
        <v>2</v>
      </c>
      <c r="D8" s="252">
        <v>2</v>
      </c>
      <c r="E8" s="252">
        <v>2</v>
      </c>
      <c r="F8" s="252">
        <v>2</v>
      </c>
      <c r="G8" s="252">
        <v>4</v>
      </c>
      <c r="H8" s="252">
        <v>4</v>
      </c>
      <c r="I8" s="252">
        <v>4</v>
      </c>
      <c r="J8" s="252">
        <v>4</v>
      </c>
      <c r="K8" s="252">
        <v>5</v>
      </c>
      <c r="L8" s="252">
        <v>4</v>
      </c>
      <c r="M8" s="252">
        <v>4</v>
      </c>
      <c r="N8" s="252">
        <v>4</v>
      </c>
      <c r="O8" s="252">
        <v>4</v>
      </c>
      <c r="P8" s="252">
        <v>4</v>
      </c>
      <c r="Q8" s="252">
        <v>19</v>
      </c>
      <c r="R8" s="252">
        <v>19</v>
      </c>
      <c r="S8" s="252">
        <v>19</v>
      </c>
      <c r="T8" s="252">
        <v>21</v>
      </c>
      <c r="U8" s="252">
        <v>22</v>
      </c>
      <c r="V8" s="252">
        <v>29</v>
      </c>
      <c r="W8" s="252">
        <v>29</v>
      </c>
      <c r="X8" s="252">
        <v>29</v>
      </c>
      <c r="Y8" s="252">
        <v>31</v>
      </c>
      <c r="Z8" s="252">
        <v>33</v>
      </c>
    </row>
    <row r="9" spans="1:26" s="160" customFormat="1" ht="16.5" customHeight="1" x14ac:dyDescent="0.45">
      <c r="A9" s="50" t="s">
        <v>130</v>
      </c>
      <c r="B9" s="252">
        <v>17</v>
      </c>
      <c r="C9" s="252">
        <v>16</v>
      </c>
      <c r="D9" s="252">
        <v>15</v>
      </c>
      <c r="E9" s="252">
        <v>15</v>
      </c>
      <c r="F9" s="252">
        <v>13</v>
      </c>
      <c r="G9" s="252">
        <v>42</v>
      </c>
      <c r="H9" s="252">
        <v>42</v>
      </c>
      <c r="I9" s="252">
        <v>41</v>
      </c>
      <c r="J9" s="252">
        <v>40</v>
      </c>
      <c r="K9" s="252">
        <v>38</v>
      </c>
      <c r="L9" s="252">
        <v>10</v>
      </c>
      <c r="M9" s="252">
        <v>10</v>
      </c>
      <c r="N9" s="252">
        <v>11</v>
      </c>
      <c r="O9" s="252">
        <v>12</v>
      </c>
      <c r="P9" s="252">
        <v>12</v>
      </c>
      <c r="Q9" s="252">
        <v>34</v>
      </c>
      <c r="R9" s="252">
        <v>35</v>
      </c>
      <c r="S9" s="252">
        <v>34</v>
      </c>
      <c r="T9" s="252">
        <v>28</v>
      </c>
      <c r="U9" s="252">
        <v>28</v>
      </c>
      <c r="V9" s="252">
        <v>103</v>
      </c>
      <c r="W9" s="252">
        <v>103</v>
      </c>
      <c r="X9" s="252">
        <v>101</v>
      </c>
      <c r="Y9" s="252">
        <v>95</v>
      </c>
      <c r="Z9" s="252">
        <v>91</v>
      </c>
    </row>
    <row r="10" spans="1:26" s="160" customFormat="1" ht="16.5" customHeight="1" x14ac:dyDescent="0.45">
      <c r="A10" s="50" t="s">
        <v>290</v>
      </c>
      <c r="B10" s="252"/>
      <c r="C10" s="252"/>
      <c r="D10" s="252"/>
      <c r="E10" s="252"/>
      <c r="F10" s="252"/>
      <c r="G10" s="252">
        <v>2</v>
      </c>
      <c r="H10" s="252">
        <v>2</v>
      </c>
      <c r="I10" s="252">
        <v>2</v>
      </c>
      <c r="J10" s="252">
        <v>3</v>
      </c>
      <c r="K10" s="252">
        <v>1</v>
      </c>
      <c r="L10" s="252"/>
      <c r="M10" s="252"/>
      <c r="N10" s="252"/>
      <c r="O10" s="252"/>
      <c r="P10" s="252"/>
      <c r="Q10" s="252">
        <v>11</v>
      </c>
      <c r="R10" s="252">
        <v>11</v>
      </c>
      <c r="S10" s="252">
        <v>12</v>
      </c>
      <c r="T10" s="252">
        <v>13</v>
      </c>
      <c r="U10" s="252">
        <v>13</v>
      </c>
      <c r="V10" s="252">
        <v>13</v>
      </c>
      <c r="W10" s="252">
        <v>13</v>
      </c>
      <c r="X10" s="252">
        <v>14</v>
      </c>
      <c r="Y10" s="252">
        <v>16</v>
      </c>
      <c r="Z10" s="252">
        <v>14</v>
      </c>
    </row>
    <row r="11" spans="1:26" s="160" customFormat="1" ht="16.5" customHeight="1" x14ac:dyDescent="0.45">
      <c r="A11" s="50" t="s">
        <v>291</v>
      </c>
      <c r="B11" s="252"/>
      <c r="C11" s="252"/>
      <c r="D11" s="252"/>
      <c r="E11" s="252"/>
      <c r="F11" s="252"/>
      <c r="G11" s="252"/>
      <c r="H11" s="252"/>
      <c r="I11" s="252"/>
      <c r="J11" s="252"/>
      <c r="K11" s="252"/>
      <c r="L11" s="252"/>
      <c r="M11" s="252"/>
      <c r="N11" s="252"/>
      <c r="O11" s="252"/>
      <c r="P11" s="252"/>
      <c r="Q11" s="252"/>
      <c r="R11" s="252"/>
      <c r="S11" s="252"/>
      <c r="T11" s="252">
        <v>1</v>
      </c>
      <c r="U11" s="252">
        <v>1</v>
      </c>
      <c r="V11" s="252"/>
      <c r="W11" s="252"/>
      <c r="X11" s="252"/>
      <c r="Y11" s="252">
        <v>1</v>
      </c>
      <c r="Z11" s="252">
        <v>1</v>
      </c>
    </row>
    <row r="12" spans="1:26" s="160" customFormat="1" ht="30" customHeight="1" x14ac:dyDescent="0.45">
      <c r="A12" s="62" t="s">
        <v>412</v>
      </c>
      <c r="B12" s="249">
        <v>4</v>
      </c>
      <c r="C12" s="249">
        <v>4</v>
      </c>
      <c r="D12" s="294">
        <v>7</v>
      </c>
      <c r="E12" s="294">
        <v>7</v>
      </c>
      <c r="F12" s="249">
        <v>7</v>
      </c>
      <c r="G12" s="249">
        <v>21</v>
      </c>
      <c r="H12" s="249">
        <v>21</v>
      </c>
      <c r="I12" s="294">
        <v>21</v>
      </c>
      <c r="J12" s="294">
        <v>24</v>
      </c>
      <c r="K12" s="249">
        <v>58</v>
      </c>
      <c r="L12" s="249">
        <v>16</v>
      </c>
      <c r="M12" s="249">
        <v>16</v>
      </c>
      <c r="N12" s="294">
        <v>16</v>
      </c>
      <c r="O12" s="294">
        <v>16</v>
      </c>
      <c r="P12" s="249">
        <v>16</v>
      </c>
      <c r="Q12" s="249">
        <v>143</v>
      </c>
      <c r="R12" s="249">
        <v>143</v>
      </c>
      <c r="S12" s="294">
        <v>144</v>
      </c>
      <c r="T12" s="294">
        <v>168</v>
      </c>
      <c r="U12" s="249">
        <v>194</v>
      </c>
      <c r="V12" s="249">
        <v>184</v>
      </c>
      <c r="W12" s="249">
        <v>184</v>
      </c>
      <c r="X12" s="294">
        <v>188</v>
      </c>
      <c r="Y12" s="294">
        <v>215</v>
      </c>
      <c r="Z12" s="249">
        <v>275</v>
      </c>
    </row>
    <row r="13" spans="1:26" s="160" customFormat="1" ht="6.75" customHeight="1" x14ac:dyDescent="0.4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s="91" customFormat="1" ht="12.95" customHeight="1" x14ac:dyDescent="0.45">
      <c r="A14" s="102"/>
      <c r="B14" s="102"/>
      <c r="C14" s="102"/>
      <c r="D14" s="218"/>
      <c r="E14" s="218"/>
      <c r="F14" s="102"/>
      <c r="G14" s="102"/>
      <c r="H14" s="102"/>
      <c r="I14" s="218"/>
      <c r="J14" s="218"/>
      <c r="K14" s="102"/>
      <c r="L14" s="102"/>
      <c r="M14" s="102"/>
      <c r="N14" s="218"/>
      <c r="O14" s="218"/>
      <c r="P14" s="102"/>
      <c r="Q14" s="102"/>
      <c r="R14" s="102"/>
      <c r="S14" s="218"/>
      <c r="T14" s="218"/>
      <c r="U14" s="102"/>
      <c r="V14" s="102"/>
      <c r="W14" s="102"/>
      <c r="X14" s="218"/>
      <c r="Y14" s="218"/>
      <c r="Z14" s="102"/>
    </row>
    <row r="15" spans="1:26" s="91" customFormat="1" ht="12.95" customHeight="1" x14ac:dyDescent="0.45">
      <c r="A15" s="102"/>
      <c r="B15" s="102"/>
      <c r="C15" s="102"/>
      <c r="D15" s="218"/>
      <c r="E15" s="218"/>
      <c r="F15" s="102"/>
      <c r="G15" s="102"/>
      <c r="H15" s="102"/>
      <c r="I15" s="218"/>
      <c r="J15" s="218"/>
      <c r="K15" s="102"/>
      <c r="L15" s="102"/>
      <c r="M15" s="102"/>
      <c r="N15" s="218"/>
      <c r="O15" s="218"/>
      <c r="P15" s="102"/>
      <c r="Q15" s="102"/>
      <c r="R15" s="102"/>
      <c r="S15" s="218"/>
      <c r="T15" s="218"/>
      <c r="U15" s="102"/>
      <c r="V15" s="102"/>
      <c r="W15" s="102"/>
      <c r="X15" s="218"/>
      <c r="Y15" s="218"/>
      <c r="Z15" s="102"/>
    </row>
  </sheetData>
  <mergeCells count="7">
    <mergeCell ref="A2:Z2"/>
    <mergeCell ref="A3:Z3"/>
    <mergeCell ref="B4:F4"/>
    <mergeCell ref="G4:K4"/>
    <mergeCell ref="L4:P4"/>
    <mergeCell ref="Q4:U4"/>
    <mergeCell ref="V4:Z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22"/>
  <sheetViews>
    <sheetView showGridLines="0" workbookViewId="0"/>
  </sheetViews>
  <sheetFormatPr defaultColWidth="18.73046875" defaultRowHeight="12.75" customHeight="1" x14ac:dyDescent="0.35"/>
  <cols>
    <col min="1" max="1" width="50.59765625" style="22" customWidth="1"/>
    <col min="2" max="6" width="16.73046875" style="22" customWidth="1"/>
    <col min="7" max="16384" width="18.73046875" style="22"/>
  </cols>
  <sheetData>
    <row r="1" spans="1:10" ht="15.75" customHeight="1" x14ac:dyDescent="0.35"/>
    <row r="2" spans="1:10" ht="19.5" customHeight="1" x14ac:dyDescent="0.35">
      <c r="A2" s="715" t="s">
        <v>558</v>
      </c>
      <c r="B2" s="715"/>
      <c r="C2" s="715"/>
      <c r="D2" s="715"/>
      <c r="E2" s="715"/>
      <c r="F2" s="715"/>
    </row>
    <row r="3" spans="1:10" ht="30" customHeight="1" x14ac:dyDescent="0.35">
      <c r="A3" s="812" t="s">
        <v>693</v>
      </c>
      <c r="B3" s="735"/>
      <c r="C3" s="735"/>
      <c r="D3" s="735"/>
      <c r="E3" s="735"/>
      <c r="F3" s="735"/>
    </row>
    <row r="4" spans="1:10" s="16" customFormat="1" ht="30" customHeight="1" x14ac:dyDescent="0.35">
      <c r="A4" s="68"/>
      <c r="B4" s="155" t="s">
        <v>34</v>
      </c>
      <c r="C4" s="155" t="s">
        <v>15</v>
      </c>
      <c r="D4" s="155" t="s">
        <v>16</v>
      </c>
      <c r="E4" s="155" t="s">
        <v>17</v>
      </c>
      <c r="F4" s="155" t="s">
        <v>18</v>
      </c>
      <c r="H4" s="22"/>
    </row>
    <row r="5" spans="1:10" ht="14.25" customHeight="1" x14ac:dyDescent="0.45">
      <c r="A5" s="70"/>
      <c r="B5" s="71"/>
      <c r="C5" s="71"/>
      <c r="D5" s="71"/>
      <c r="E5" s="71"/>
      <c r="F5" s="71"/>
    </row>
    <row r="6" spans="1:10" s="17" customFormat="1" ht="16.5" customHeight="1" x14ac:dyDescent="0.45">
      <c r="A6" s="246" t="s">
        <v>76</v>
      </c>
      <c r="B6" s="249">
        <v>21275</v>
      </c>
      <c r="C6" s="249">
        <v>348412</v>
      </c>
      <c r="D6" s="249">
        <v>120391</v>
      </c>
      <c r="E6" s="249">
        <v>103389</v>
      </c>
      <c r="F6" s="249">
        <v>593466</v>
      </c>
      <c r="H6" s="22"/>
    </row>
    <row r="7" spans="1:10" ht="30" customHeight="1" x14ac:dyDescent="0.45">
      <c r="A7" s="242" t="s">
        <v>128</v>
      </c>
      <c r="B7" s="250">
        <v>2256</v>
      </c>
      <c r="C7" s="250">
        <v>48216</v>
      </c>
      <c r="D7" s="250">
        <v>15380</v>
      </c>
      <c r="E7" s="250">
        <v>15908</v>
      </c>
      <c r="F7" s="250">
        <v>81760</v>
      </c>
    </row>
    <row r="8" spans="1:10" ht="16.5" customHeight="1" x14ac:dyDescent="0.45">
      <c r="A8" s="454" t="s">
        <v>271</v>
      </c>
      <c r="B8" s="251">
        <v>991</v>
      </c>
      <c r="C8" s="251">
        <v>26973</v>
      </c>
      <c r="D8" s="251">
        <v>8915</v>
      </c>
      <c r="E8" s="251">
        <v>10069</v>
      </c>
      <c r="F8" s="250">
        <v>46948</v>
      </c>
    </row>
    <row r="9" spans="1:10" ht="16.5" customHeight="1" x14ac:dyDescent="0.45">
      <c r="A9" s="454" t="s">
        <v>272</v>
      </c>
      <c r="B9" s="251">
        <v>107</v>
      </c>
      <c r="C9" s="251">
        <v>3875</v>
      </c>
      <c r="D9" s="251">
        <v>3809</v>
      </c>
      <c r="E9" s="251">
        <v>646</v>
      </c>
      <c r="F9" s="250">
        <v>8437</v>
      </c>
    </row>
    <row r="10" spans="1:10" ht="16.5" customHeight="1" x14ac:dyDescent="0.45">
      <c r="A10" s="454" t="s">
        <v>273</v>
      </c>
      <c r="B10" s="251">
        <v>0</v>
      </c>
      <c r="C10" s="251">
        <v>0</v>
      </c>
      <c r="D10" s="251">
        <v>0</v>
      </c>
      <c r="E10" s="251">
        <v>0</v>
      </c>
      <c r="F10" s="250">
        <v>0</v>
      </c>
    </row>
    <row r="11" spans="1:10" s="243" customFormat="1" ht="30" customHeight="1" x14ac:dyDescent="0.45">
      <c r="A11" s="242" t="s">
        <v>129</v>
      </c>
      <c r="B11" s="250">
        <v>1731</v>
      </c>
      <c r="C11" s="250">
        <v>25088</v>
      </c>
      <c r="D11" s="250">
        <v>8299</v>
      </c>
      <c r="E11" s="250">
        <v>12385</v>
      </c>
      <c r="F11" s="250">
        <v>47503</v>
      </c>
    </row>
    <row r="12" spans="1:10" ht="16.5" customHeight="1" x14ac:dyDescent="0.45">
      <c r="A12" s="454" t="s">
        <v>274</v>
      </c>
      <c r="B12" s="251">
        <v>195</v>
      </c>
      <c r="C12" s="251">
        <v>7820</v>
      </c>
      <c r="D12" s="251">
        <v>1620</v>
      </c>
      <c r="E12" s="251">
        <v>1706</v>
      </c>
      <c r="F12" s="250">
        <v>11342</v>
      </c>
    </row>
    <row r="13" spans="1:10" s="243" customFormat="1" ht="30" customHeight="1" x14ac:dyDescent="0.45">
      <c r="A13" s="244" t="s">
        <v>81</v>
      </c>
      <c r="B13" s="250">
        <v>525</v>
      </c>
      <c r="C13" s="250">
        <v>23128</v>
      </c>
      <c r="D13" s="250">
        <v>7081</v>
      </c>
      <c r="E13" s="250">
        <v>3524</v>
      </c>
      <c r="F13" s="250">
        <v>34257</v>
      </c>
      <c r="G13" s="245"/>
    </row>
    <row r="14" spans="1:10" s="17" customFormat="1" ht="16.5" customHeight="1" x14ac:dyDescent="0.45">
      <c r="A14" s="248" t="s">
        <v>82</v>
      </c>
      <c r="B14" s="249">
        <v>1371</v>
      </c>
      <c r="C14" s="249">
        <v>37110</v>
      </c>
      <c r="D14" s="249">
        <v>11439</v>
      </c>
      <c r="E14" s="249">
        <v>9408</v>
      </c>
      <c r="F14" s="250">
        <v>59327</v>
      </c>
      <c r="G14" s="22"/>
      <c r="H14" s="22"/>
      <c r="I14" s="22"/>
      <c r="J14" s="22"/>
    </row>
    <row r="15" spans="1:10" s="17" customFormat="1" ht="16.5" customHeight="1" x14ac:dyDescent="0.45">
      <c r="A15" s="248" t="s">
        <v>125</v>
      </c>
      <c r="B15" s="249">
        <v>2</v>
      </c>
      <c r="C15" s="249">
        <v>76</v>
      </c>
      <c r="D15" s="249">
        <v>20</v>
      </c>
      <c r="E15" s="249">
        <v>60</v>
      </c>
      <c r="F15" s="250">
        <v>159</v>
      </c>
      <c r="G15" s="22"/>
      <c r="H15" s="22"/>
      <c r="I15" s="22"/>
      <c r="J15" s="22"/>
    </row>
    <row r="16" spans="1:10" ht="16.5" customHeight="1" x14ac:dyDescent="0.45">
      <c r="A16" s="242" t="s">
        <v>83</v>
      </c>
      <c r="B16" s="250">
        <v>52</v>
      </c>
      <c r="C16" s="250">
        <v>1192</v>
      </c>
      <c r="D16" s="250">
        <v>363</v>
      </c>
      <c r="E16" s="250">
        <v>460</v>
      </c>
      <c r="F16" s="250">
        <v>2066</v>
      </c>
    </row>
    <row r="17" spans="1:6" ht="16.5" customHeight="1" x14ac:dyDescent="0.45">
      <c r="A17" s="242" t="s">
        <v>126</v>
      </c>
      <c r="B17" s="250">
        <v>-45</v>
      </c>
      <c r="C17" s="250">
        <v>-2114</v>
      </c>
      <c r="D17" s="250">
        <v>-561</v>
      </c>
      <c r="E17" s="250">
        <v>-926</v>
      </c>
      <c r="F17" s="250">
        <v>-3647</v>
      </c>
    </row>
    <row r="18" spans="1:6" ht="16.5" customHeight="1" x14ac:dyDescent="0.45">
      <c r="A18" s="247" t="s">
        <v>84</v>
      </c>
      <c r="B18" s="252">
        <v>-3211</v>
      </c>
      <c r="C18" s="252">
        <v>-980</v>
      </c>
      <c r="D18" s="252">
        <v>-20</v>
      </c>
      <c r="E18" s="252">
        <v>170</v>
      </c>
      <c r="F18" s="249">
        <v>-4041</v>
      </c>
    </row>
    <row r="19" spans="1:6" ht="16.5" customHeight="1" x14ac:dyDescent="0.45">
      <c r="A19" s="244" t="s">
        <v>13</v>
      </c>
      <c r="B19" s="250">
        <v>-1409</v>
      </c>
      <c r="C19" s="250">
        <v>56028</v>
      </c>
      <c r="D19" s="250">
        <v>17596</v>
      </c>
      <c r="E19" s="250">
        <v>11774</v>
      </c>
      <c r="F19" s="250">
        <v>83989</v>
      </c>
    </row>
    <row r="20" spans="1:6" s="243" customFormat="1" ht="30" customHeight="1" x14ac:dyDescent="0.45">
      <c r="A20" s="244" t="s">
        <v>85</v>
      </c>
      <c r="B20" s="250">
        <v>19866</v>
      </c>
      <c r="C20" s="250">
        <v>404440</v>
      </c>
      <c r="D20" s="250">
        <v>137987</v>
      </c>
      <c r="E20" s="250">
        <v>115163</v>
      </c>
      <c r="F20" s="250">
        <v>677456</v>
      </c>
    </row>
    <row r="21" spans="1:6" ht="6.75" customHeight="1" x14ac:dyDescent="0.35">
      <c r="A21" s="159"/>
      <c r="B21" s="159"/>
      <c r="C21" s="159"/>
      <c r="D21" s="159"/>
      <c r="E21" s="159"/>
      <c r="F21" s="159"/>
    </row>
    <row r="22" spans="1:6" ht="12.75" customHeight="1" x14ac:dyDescent="0.35">
      <c r="A22" s="46"/>
      <c r="B22" s="46"/>
      <c r="C22" s="46"/>
      <c r="D22" s="46"/>
      <c r="E22" s="46"/>
      <c r="F22" s="46"/>
    </row>
  </sheetData>
  <mergeCells count="2">
    <mergeCell ref="A2:F2"/>
    <mergeCell ref="A3:F3"/>
  </mergeCells>
  <pageMargins left="0.70866141732283472" right="0.70866141732283472" top="0.74803149606299213" bottom="0.74803149606299213" header="0.31496062992125984" footer="0.31496062992125984"/>
  <pageSetup paperSize="9" scale="66" fitToHeight="0" orientation="portrait" r:id="rId1"/>
  <headerFooter>
    <oddHeader>&amp;C&amp;B&amp;"Arial"&amp;12&amp;Kff0000​‌For Official Use Only‌​</oddHeader>
    <oddFooter>&amp;RPage &amp;P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autoPageBreaks="0" fitToPage="1"/>
  </sheetPr>
  <dimension ref="A1:Z24"/>
  <sheetViews>
    <sheetView showGridLines="0" workbookViewId="0"/>
  </sheetViews>
  <sheetFormatPr defaultColWidth="18.73046875" defaultRowHeight="12.95" customHeight="1" x14ac:dyDescent="0.35"/>
  <cols>
    <col min="1" max="1" width="50.73046875" style="8" customWidth="1"/>
    <col min="2" max="3" width="15.73046875" style="8" customWidth="1"/>
    <col min="4" max="5" width="15.73046875" style="40" customWidth="1"/>
    <col min="6" max="8" width="15.73046875" style="8" customWidth="1"/>
    <col min="9" max="10" width="15.73046875" style="40" customWidth="1"/>
    <col min="11" max="13" width="15.73046875" style="8" customWidth="1"/>
    <col min="14" max="15" width="15.73046875" style="40" customWidth="1"/>
    <col min="16" max="18" width="15.73046875" style="8" customWidth="1"/>
    <col min="19" max="20" width="15.73046875" style="40" customWidth="1"/>
    <col min="21" max="23" width="15.73046875" style="8" customWidth="1"/>
    <col min="24" max="25" width="15.73046875" style="40" customWidth="1"/>
    <col min="26" max="26" width="15.73046875" style="8" customWidth="1"/>
    <col min="27" max="16384" width="18.73046875" style="9"/>
  </cols>
  <sheetData>
    <row r="1" spans="1:26" ht="15.75" customHeight="1" x14ac:dyDescent="0.35">
      <c r="A1" s="263"/>
    </row>
    <row r="2" spans="1:26" ht="19.5" customHeight="1" x14ac:dyDescent="0.35">
      <c r="A2" s="715" t="s">
        <v>557</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6" s="91" customFormat="1" ht="18.75" customHeight="1" x14ac:dyDescent="0.45">
      <c r="A3" s="811"/>
      <c r="B3" s="811"/>
      <c r="C3" s="811"/>
      <c r="D3" s="811"/>
      <c r="E3" s="811"/>
      <c r="F3" s="811"/>
      <c r="G3" s="811"/>
      <c r="H3" s="811"/>
      <c r="I3" s="811"/>
      <c r="J3" s="811"/>
      <c r="K3" s="811"/>
      <c r="L3" s="811"/>
      <c r="M3" s="811"/>
      <c r="N3" s="811"/>
      <c r="O3" s="811"/>
      <c r="P3" s="811"/>
      <c r="Q3" s="811"/>
      <c r="R3" s="811"/>
      <c r="S3" s="811"/>
      <c r="T3" s="811"/>
      <c r="U3" s="811"/>
      <c r="V3" s="811"/>
      <c r="W3" s="811"/>
      <c r="X3" s="811"/>
      <c r="Y3" s="811"/>
      <c r="Z3" s="811"/>
    </row>
    <row r="4" spans="1:26" s="91" customFormat="1" ht="30" customHeight="1" x14ac:dyDescent="0.45">
      <c r="A4" s="335"/>
      <c r="B4" s="739" t="s">
        <v>34</v>
      </c>
      <c r="C4" s="738"/>
      <c r="D4" s="738"/>
      <c r="E4" s="738"/>
      <c r="F4" s="755"/>
      <c r="G4" s="739" t="s">
        <v>15</v>
      </c>
      <c r="H4" s="738"/>
      <c r="I4" s="738"/>
      <c r="J4" s="738"/>
      <c r="K4" s="755"/>
      <c r="L4" s="739" t="s">
        <v>16</v>
      </c>
      <c r="M4" s="738"/>
      <c r="N4" s="738"/>
      <c r="O4" s="738"/>
      <c r="P4" s="755"/>
      <c r="Q4" s="739" t="s">
        <v>17</v>
      </c>
      <c r="R4" s="738"/>
      <c r="S4" s="738"/>
      <c r="T4" s="738"/>
      <c r="U4" s="755"/>
      <c r="V4" s="739" t="s">
        <v>18</v>
      </c>
      <c r="W4" s="738"/>
      <c r="X4" s="738"/>
      <c r="Y4" s="738"/>
      <c r="Z4" s="755"/>
    </row>
    <row r="5" spans="1:26" s="259" customFormat="1" ht="30" customHeight="1" x14ac:dyDescent="0.35">
      <c r="A5" s="470"/>
      <c r="B5" s="486" t="s">
        <v>358</v>
      </c>
      <c r="C5" s="486"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row>
    <row r="6" spans="1:26" s="259" customFormat="1" ht="16.5" customHeight="1" x14ac:dyDescent="0.35">
      <c r="A6" s="55"/>
      <c r="B6" s="813"/>
      <c r="C6" s="813"/>
      <c r="D6" s="813"/>
      <c r="E6" s="813"/>
      <c r="F6" s="813"/>
      <c r="G6" s="813"/>
      <c r="H6" s="813"/>
      <c r="I6" s="813"/>
      <c r="J6" s="813"/>
      <c r="K6" s="813"/>
      <c r="L6" s="122"/>
      <c r="M6" s="122"/>
      <c r="N6" s="122"/>
      <c r="O6" s="122"/>
      <c r="P6" s="122"/>
      <c r="Q6" s="122"/>
      <c r="R6" s="122"/>
      <c r="S6" s="122"/>
      <c r="T6" s="122"/>
      <c r="U6" s="122"/>
      <c r="V6" s="122"/>
      <c r="W6" s="122"/>
      <c r="X6" s="122"/>
      <c r="Y6" s="122"/>
      <c r="Z6" s="122"/>
    </row>
    <row r="7" spans="1:26" s="160" customFormat="1" ht="16.5" customHeight="1" x14ac:dyDescent="0.45">
      <c r="A7" s="107" t="s">
        <v>589</v>
      </c>
      <c r="B7" s="387"/>
      <c r="C7" s="387">
        <v>14082</v>
      </c>
      <c r="D7" s="387">
        <v>16970</v>
      </c>
      <c r="E7" s="387">
        <v>19167</v>
      </c>
      <c r="F7" s="387">
        <v>21275</v>
      </c>
      <c r="G7" s="387"/>
      <c r="H7" s="387">
        <v>243995</v>
      </c>
      <c r="I7" s="387">
        <v>278729</v>
      </c>
      <c r="J7" s="387">
        <v>295957</v>
      </c>
      <c r="K7" s="387">
        <v>348412</v>
      </c>
      <c r="L7" s="387"/>
      <c r="M7" s="387">
        <v>84987</v>
      </c>
      <c r="N7" s="387">
        <v>97182</v>
      </c>
      <c r="O7" s="387">
        <v>103912</v>
      </c>
      <c r="P7" s="387">
        <v>120391</v>
      </c>
      <c r="Q7" s="387"/>
      <c r="R7" s="387">
        <v>17690</v>
      </c>
      <c r="S7" s="387">
        <v>35354</v>
      </c>
      <c r="T7" s="387">
        <v>54614</v>
      </c>
      <c r="U7" s="387">
        <v>103389</v>
      </c>
      <c r="V7" s="387"/>
      <c r="W7" s="387">
        <v>360754</v>
      </c>
      <c r="X7" s="387">
        <v>428234</v>
      </c>
      <c r="Y7" s="387">
        <v>473651</v>
      </c>
      <c r="Z7" s="387">
        <v>593466</v>
      </c>
    </row>
    <row r="8" spans="1:26" s="160" customFormat="1" ht="30" customHeight="1" x14ac:dyDescent="0.45">
      <c r="A8" s="242" t="s">
        <v>128</v>
      </c>
      <c r="B8" s="387">
        <v>12096</v>
      </c>
      <c r="C8" s="387">
        <v>3137</v>
      </c>
      <c r="D8" s="387">
        <v>3383</v>
      </c>
      <c r="E8" s="387">
        <v>2287</v>
      </c>
      <c r="F8" s="387">
        <v>2256</v>
      </c>
      <c r="G8" s="387">
        <v>210454</v>
      </c>
      <c r="H8" s="387">
        <v>32587</v>
      </c>
      <c r="I8" s="387">
        <v>33990</v>
      </c>
      <c r="J8" s="387">
        <v>43299</v>
      </c>
      <c r="K8" s="387">
        <v>48216</v>
      </c>
      <c r="L8" s="387">
        <v>39504</v>
      </c>
      <c r="M8" s="387">
        <v>11405</v>
      </c>
      <c r="N8" s="387">
        <v>14057</v>
      </c>
      <c r="O8" s="387">
        <v>14983</v>
      </c>
      <c r="P8" s="387">
        <v>15380</v>
      </c>
      <c r="Q8" s="387">
        <v>13489</v>
      </c>
      <c r="R8" s="387">
        <v>19695</v>
      </c>
      <c r="S8" s="387">
        <v>25724</v>
      </c>
      <c r="T8" s="387">
        <v>61488</v>
      </c>
      <c r="U8" s="387">
        <v>15908</v>
      </c>
      <c r="V8" s="387">
        <v>275543</v>
      </c>
      <c r="W8" s="387">
        <v>66824</v>
      </c>
      <c r="X8" s="387">
        <v>77154</v>
      </c>
      <c r="Y8" s="387">
        <v>122058</v>
      </c>
      <c r="Z8" s="387">
        <v>81760</v>
      </c>
    </row>
    <row r="9" spans="1:26" s="160" customFormat="1" ht="16.5" customHeight="1" x14ac:dyDescent="0.45">
      <c r="A9" s="72" t="s">
        <v>271</v>
      </c>
      <c r="B9" s="386">
        <v>682</v>
      </c>
      <c r="C9" s="386">
        <v>1080</v>
      </c>
      <c r="D9" s="386">
        <v>1152</v>
      </c>
      <c r="E9" s="386">
        <v>1170</v>
      </c>
      <c r="F9" s="386">
        <v>991</v>
      </c>
      <c r="G9" s="386">
        <v>17643</v>
      </c>
      <c r="H9" s="386">
        <v>21730</v>
      </c>
      <c r="I9" s="386">
        <v>22975</v>
      </c>
      <c r="J9" s="386">
        <v>25523</v>
      </c>
      <c r="K9" s="386">
        <v>26973</v>
      </c>
      <c r="L9" s="386">
        <v>5802</v>
      </c>
      <c r="M9" s="386">
        <v>7475</v>
      </c>
      <c r="N9" s="386">
        <v>7648</v>
      </c>
      <c r="O9" s="386">
        <v>8463</v>
      </c>
      <c r="P9" s="386">
        <v>8915</v>
      </c>
      <c r="Q9" s="386">
        <v>5795</v>
      </c>
      <c r="R9" s="386">
        <v>9016</v>
      </c>
      <c r="S9" s="386">
        <v>8993</v>
      </c>
      <c r="T9" s="386">
        <v>9661</v>
      </c>
      <c r="U9" s="386">
        <v>10069</v>
      </c>
      <c r="V9" s="386">
        <v>29923</v>
      </c>
      <c r="W9" s="386">
        <v>39300</v>
      </c>
      <c r="X9" s="386">
        <v>40769</v>
      </c>
      <c r="Y9" s="386">
        <v>44817</v>
      </c>
      <c r="Z9" s="386">
        <v>46948</v>
      </c>
    </row>
    <row r="10" spans="1:26" s="160" customFormat="1" ht="16.5" customHeight="1" x14ac:dyDescent="0.45">
      <c r="A10" s="72" t="s">
        <v>272</v>
      </c>
      <c r="B10" s="386">
        <v>64</v>
      </c>
      <c r="C10" s="386">
        <v>105</v>
      </c>
      <c r="D10" s="386">
        <v>99</v>
      </c>
      <c r="E10" s="386">
        <v>159</v>
      </c>
      <c r="F10" s="386">
        <v>107</v>
      </c>
      <c r="G10" s="386">
        <v>2392</v>
      </c>
      <c r="H10" s="386">
        <v>3725</v>
      </c>
      <c r="I10" s="386">
        <v>3291</v>
      </c>
      <c r="J10" s="386">
        <v>4949</v>
      </c>
      <c r="K10" s="386">
        <v>3875</v>
      </c>
      <c r="L10" s="386">
        <v>1541</v>
      </c>
      <c r="M10" s="386">
        <v>2975</v>
      </c>
      <c r="N10" s="386">
        <v>2660</v>
      </c>
      <c r="O10" s="386">
        <v>3838</v>
      </c>
      <c r="P10" s="386">
        <v>3809</v>
      </c>
      <c r="Q10" s="386">
        <v>1217</v>
      </c>
      <c r="R10" s="386">
        <v>577</v>
      </c>
      <c r="S10" s="386">
        <v>527</v>
      </c>
      <c r="T10" s="386">
        <v>814</v>
      </c>
      <c r="U10" s="386">
        <v>646</v>
      </c>
      <c r="V10" s="386">
        <v>5215</v>
      </c>
      <c r="W10" s="386">
        <v>7382</v>
      </c>
      <c r="X10" s="386">
        <v>6576</v>
      </c>
      <c r="Y10" s="386">
        <v>9760</v>
      </c>
      <c r="Z10" s="386">
        <v>8437</v>
      </c>
    </row>
    <row r="11" spans="1:26" s="160" customFormat="1" ht="16.5" customHeight="1" x14ac:dyDescent="0.45">
      <c r="A11" s="72" t="s">
        <v>273</v>
      </c>
      <c r="B11" s="386">
        <v>10399</v>
      </c>
      <c r="C11" s="386">
        <v>1235</v>
      </c>
      <c r="D11" s="386">
        <v>1241</v>
      </c>
      <c r="E11" s="386">
        <v>0</v>
      </c>
      <c r="F11" s="386">
        <v>0</v>
      </c>
      <c r="G11" s="386">
        <v>184407</v>
      </c>
      <c r="H11" s="386">
        <v>67</v>
      </c>
      <c r="I11" s="386">
        <v>1</v>
      </c>
      <c r="J11" s="386">
        <v>461</v>
      </c>
      <c r="K11" s="386">
        <v>0</v>
      </c>
      <c r="L11" s="386">
        <v>30772</v>
      </c>
      <c r="M11" s="386">
        <v>0</v>
      </c>
      <c r="N11" s="386">
        <v>0</v>
      </c>
      <c r="O11" s="386">
        <v>735</v>
      </c>
      <c r="P11" s="386">
        <v>0</v>
      </c>
      <c r="Q11" s="386">
        <v>4857</v>
      </c>
      <c r="R11" s="386">
        <v>4111</v>
      </c>
      <c r="S11" s="386">
        <v>6500</v>
      </c>
      <c r="T11" s="386">
        <v>34315</v>
      </c>
      <c r="U11" s="386">
        <v>0</v>
      </c>
      <c r="V11" s="386">
        <v>230435</v>
      </c>
      <c r="W11" s="386">
        <v>5414</v>
      </c>
      <c r="X11" s="386">
        <v>7743</v>
      </c>
      <c r="Y11" s="386">
        <v>35511</v>
      </c>
      <c r="Z11" s="386">
        <v>0</v>
      </c>
    </row>
    <row r="12" spans="1:26" s="160" customFormat="1" ht="30" customHeight="1" x14ac:dyDescent="0.45">
      <c r="A12" s="242" t="s">
        <v>129</v>
      </c>
      <c r="B12" s="387">
        <v>1083</v>
      </c>
      <c r="C12" s="387">
        <v>1343</v>
      </c>
      <c r="D12" s="387">
        <v>1672</v>
      </c>
      <c r="E12" s="387">
        <v>1620</v>
      </c>
      <c r="F12" s="387">
        <v>1731</v>
      </c>
      <c r="G12" s="387">
        <v>12521</v>
      </c>
      <c r="H12" s="387">
        <v>19268</v>
      </c>
      <c r="I12" s="387">
        <v>19150</v>
      </c>
      <c r="J12" s="387">
        <v>21837</v>
      </c>
      <c r="K12" s="387">
        <v>25088</v>
      </c>
      <c r="L12" s="387">
        <v>4694</v>
      </c>
      <c r="M12" s="387">
        <v>7732</v>
      </c>
      <c r="N12" s="387">
        <v>6814</v>
      </c>
      <c r="O12" s="387">
        <v>7370</v>
      </c>
      <c r="P12" s="387">
        <v>8299</v>
      </c>
      <c r="Q12" s="387">
        <v>841</v>
      </c>
      <c r="R12" s="387">
        <v>3488</v>
      </c>
      <c r="S12" s="387">
        <v>6453</v>
      </c>
      <c r="T12" s="387">
        <v>9867</v>
      </c>
      <c r="U12" s="387">
        <v>12385</v>
      </c>
      <c r="V12" s="387">
        <v>19139</v>
      </c>
      <c r="W12" s="387">
        <v>31831</v>
      </c>
      <c r="X12" s="387">
        <v>34089</v>
      </c>
      <c r="Y12" s="387">
        <v>40694</v>
      </c>
      <c r="Z12" s="387">
        <v>47503</v>
      </c>
    </row>
    <row r="13" spans="1:26" s="160" customFormat="1" ht="16.5" customHeight="1" x14ac:dyDescent="0.45">
      <c r="A13" s="72" t="s">
        <v>274</v>
      </c>
      <c r="B13" s="386">
        <v>80</v>
      </c>
      <c r="C13" s="386">
        <v>162</v>
      </c>
      <c r="D13" s="386">
        <v>217</v>
      </c>
      <c r="E13" s="386">
        <v>228</v>
      </c>
      <c r="F13" s="386">
        <v>195</v>
      </c>
      <c r="G13" s="386">
        <v>4287</v>
      </c>
      <c r="H13" s="386">
        <v>6001</v>
      </c>
      <c r="I13" s="386">
        <v>5676</v>
      </c>
      <c r="J13" s="386">
        <v>6849</v>
      </c>
      <c r="K13" s="386">
        <v>7820</v>
      </c>
      <c r="L13" s="386">
        <v>823</v>
      </c>
      <c r="M13" s="386">
        <v>1398</v>
      </c>
      <c r="N13" s="386">
        <v>1373</v>
      </c>
      <c r="O13" s="386">
        <v>1603</v>
      </c>
      <c r="P13" s="386">
        <v>1620</v>
      </c>
      <c r="Q13" s="386">
        <v>460</v>
      </c>
      <c r="R13" s="386">
        <v>733</v>
      </c>
      <c r="S13" s="386">
        <v>1132</v>
      </c>
      <c r="T13" s="386">
        <v>2154</v>
      </c>
      <c r="U13" s="386">
        <v>1706</v>
      </c>
      <c r="V13" s="386">
        <v>5651</v>
      </c>
      <c r="W13" s="386">
        <v>8294</v>
      </c>
      <c r="X13" s="386">
        <v>8398</v>
      </c>
      <c r="Y13" s="386">
        <v>10834</v>
      </c>
      <c r="Z13" s="386">
        <v>11342</v>
      </c>
    </row>
    <row r="14" spans="1:26" s="458" customFormat="1" ht="30" customHeight="1" x14ac:dyDescent="0.45">
      <c r="A14" s="244" t="s">
        <v>81</v>
      </c>
      <c r="B14" s="387">
        <v>11013</v>
      </c>
      <c r="C14" s="387">
        <v>1795</v>
      </c>
      <c r="D14" s="387">
        <v>1710</v>
      </c>
      <c r="E14" s="387">
        <v>667</v>
      </c>
      <c r="F14" s="387">
        <v>525</v>
      </c>
      <c r="G14" s="387">
        <v>197933</v>
      </c>
      <c r="H14" s="387">
        <v>13319</v>
      </c>
      <c r="I14" s="387">
        <v>14840</v>
      </c>
      <c r="J14" s="387">
        <v>21463</v>
      </c>
      <c r="K14" s="387">
        <v>23128</v>
      </c>
      <c r="L14" s="387">
        <v>34810</v>
      </c>
      <c r="M14" s="387">
        <v>3673</v>
      </c>
      <c r="N14" s="387">
        <v>7243</v>
      </c>
      <c r="O14" s="387">
        <v>7613</v>
      </c>
      <c r="P14" s="387">
        <v>7081</v>
      </c>
      <c r="Q14" s="387">
        <v>12648</v>
      </c>
      <c r="R14" s="387">
        <v>16207</v>
      </c>
      <c r="S14" s="387">
        <v>19272</v>
      </c>
      <c r="T14" s="387">
        <v>51622</v>
      </c>
      <c r="U14" s="387">
        <v>3524</v>
      </c>
      <c r="V14" s="387">
        <v>256404</v>
      </c>
      <c r="W14" s="387">
        <v>34993</v>
      </c>
      <c r="X14" s="387">
        <v>43065</v>
      </c>
      <c r="Y14" s="387">
        <v>81364</v>
      </c>
      <c r="Z14" s="387">
        <v>34257</v>
      </c>
    </row>
    <row r="15" spans="1:26" s="91" customFormat="1" ht="16.5" customHeight="1" x14ac:dyDescent="0.45">
      <c r="A15" s="76" t="s">
        <v>82</v>
      </c>
      <c r="B15" s="387">
        <v>1450</v>
      </c>
      <c r="C15" s="387">
        <v>1367</v>
      </c>
      <c r="D15" s="387">
        <v>499</v>
      </c>
      <c r="E15" s="387">
        <v>1981</v>
      </c>
      <c r="F15" s="387">
        <v>1371</v>
      </c>
      <c r="G15" s="387">
        <v>23667</v>
      </c>
      <c r="H15" s="387">
        <v>26495</v>
      </c>
      <c r="I15" s="387">
        <v>10991</v>
      </c>
      <c r="J15" s="387">
        <v>34983</v>
      </c>
      <c r="K15" s="387">
        <v>37110</v>
      </c>
      <c r="L15" s="387">
        <v>8472</v>
      </c>
      <c r="M15" s="387">
        <v>8758</v>
      </c>
      <c r="N15" s="387">
        <v>3491</v>
      </c>
      <c r="O15" s="387">
        <v>10868</v>
      </c>
      <c r="P15" s="387">
        <v>11439</v>
      </c>
      <c r="Q15" s="387">
        <v>986</v>
      </c>
      <c r="R15" s="387">
        <v>2401</v>
      </c>
      <c r="S15" s="387">
        <v>1152</v>
      </c>
      <c r="T15" s="387">
        <v>7653</v>
      </c>
      <c r="U15" s="387">
        <v>9408</v>
      </c>
      <c r="V15" s="387">
        <v>34575</v>
      </c>
      <c r="W15" s="387">
        <v>39021</v>
      </c>
      <c r="X15" s="387">
        <v>16134</v>
      </c>
      <c r="Y15" s="387">
        <v>55485</v>
      </c>
      <c r="Z15" s="387">
        <v>59327</v>
      </c>
    </row>
    <row r="16" spans="1:26" s="91" customFormat="1" ht="16.5" customHeight="1" x14ac:dyDescent="0.45">
      <c r="A16" s="76" t="s">
        <v>125</v>
      </c>
      <c r="B16" s="387">
        <v>2</v>
      </c>
      <c r="C16" s="387">
        <v>5</v>
      </c>
      <c r="D16" s="387">
        <v>5</v>
      </c>
      <c r="E16" s="387">
        <v>3</v>
      </c>
      <c r="F16" s="387">
        <v>2</v>
      </c>
      <c r="G16" s="387">
        <v>28</v>
      </c>
      <c r="H16" s="387">
        <v>34</v>
      </c>
      <c r="I16" s="387">
        <v>51</v>
      </c>
      <c r="J16" s="387">
        <v>69</v>
      </c>
      <c r="K16" s="387">
        <v>76</v>
      </c>
      <c r="L16" s="387">
        <v>8</v>
      </c>
      <c r="M16" s="387">
        <v>18</v>
      </c>
      <c r="N16" s="387">
        <v>18</v>
      </c>
      <c r="O16" s="387">
        <v>16</v>
      </c>
      <c r="P16" s="387">
        <v>20</v>
      </c>
      <c r="Q16" s="387">
        <v>41</v>
      </c>
      <c r="R16" s="387">
        <v>51</v>
      </c>
      <c r="S16" s="387">
        <v>56</v>
      </c>
      <c r="T16" s="387">
        <v>56</v>
      </c>
      <c r="U16" s="387">
        <v>60</v>
      </c>
      <c r="V16" s="387">
        <v>80</v>
      </c>
      <c r="W16" s="387">
        <v>108</v>
      </c>
      <c r="X16" s="387">
        <v>130</v>
      </c>
      <c r="Y16" s="387">
        <v>144</v>
      </c>
      <c r="Z16" s="387">
        <v>159</v>
      </c>
    </row>
    <row r="17" spans="1:26" s="91" customFormat="1" ht="16.5" customHeight="1" x14ac:dyDescent="0.45">
      <c r="A17" s="107" t="s">
        <v>83</v>
      </c>
      <c r="B17" s="387">
        <v>28</v>
      </c>
      <c r="C17" s="387">
        <v>53</v>
      </c>
      <c r="D17" s="387">
        <v>52</v>
      </c>
      <c r="E17" s="387">
        <v>55</v>
      </c>
      <c r="F17" s="387">
        <v>52</v>
      </c>
      <c r="G17" s="387">
        <v>908</v>
      </c>
      <c r="H17" s="387">
        <v>1041</v>
      </c>
      <c r="I17" s="387">
        <v>1104</v>
      </c>
      <c r="J17" s="387">
        <v>1154</v>
      </c>
      <c r="K17" s="387">
        <v>1192</v>
      </c>
      <c r="L17" s="387">
        <v>187</v>
      </c>
      <c r="M17" s="387">
        <v>252</v>
      </c>
      <c r="N17" s="387">
        <v>282</v>
      </c>
      <c r="O17" s="387">
        <v>294</v>
      </c>
      <c r="P17" s="387">
        <v>363</v>
      </c>
      <c r="Q17" s="387">
        <v>84</v>
      </c>
      <c r="R17" s="387">
        <v>203</v>
      </c>
      <c r="S17" s="387">
        <v>251</v>
      </c>
      <c r="T17" s="387">
        <v>392</v>
      </c>
      <c r="U17" s="387">
        <v>460</v>
      </c>
      <c r="V17" s="387">
        <v>1207</v>
      </c>
      <c r="W17" s="387">
        <v>1550</v>
      </c>
      <c r="X17" s="387">
        <v>1689</v>
      </c>
      <c r="Y17" s="387">
        <v>1895</v>
      </c>
      <c r="Z17" s="387">
        <v>2066</v>
      </c>
    </row>
    <row r="18" spans="1:26" s="91" customFormat="1" ht="16.5" customHeight="1" x14ac:dyDescent="0.45">
      <c r="A18" s="107" t="s">
        <v>126</v>
      </c>
      <c r="B18" s="387">
        <v>-39</v>
      </c>
      <c r="C18" s="387">
        <v>-53</v>
      </c>
      <c r="D18" s="387">
        <v>-64</v>
      </c>
      <c r="E18" s="387">
        <v>-63</v>
      </c>
      <c r="F18" s="387">
        <v>-45</v>
      </c>
      <c r="G18" s="387">
        <v>-1258</v>
      </c>
      <c r="H18" s="387">
        <v>-2081</v>
      </c>
      <c r="I18" s="387">
        <v>-2091</v>
      </c>
      <c r="J18" s="387">
        <v>-2201</v>
      </c>
      <c r="K18" s="387">
        <v>-2114</v>
      </c>
      <c r="L18" s="387">
        <v>-239</v>
      </c>
      <c r="M18" s="387">
        <v>-452</v>
      </c>
      <c r="N18" s="387">
        <v>-511</v>
      </c>
      <c r="O18" s="387">
        <v>-548</v>
      </c>
      <c r="P18" s="387">
        <v>-561</v>
      </c>
      <c r="Q18" s="387">
        <v>-99</v>
      </c>
      <c r="R18" s="387">
        <v>-273</v>
      </c>
      <c r="S18" s="387">
        <v>-405</v>
      </c>
      <c r="T18" s="387">
        <v>-638</v>
      </c>
      <c r="U18" s="387">
        <v>-926</v>
      </c>
      <c r="V18" s="387">
        <v>-1635</v>
      </c>
      <c r="W18" s="387">
        <v>-2858</v>
      </c>
      <c r="X18" s="387">
        <v>-3070</v>
      </c>
      <c r="Y18" s="387">
        <v>-3449</v>
      </c>
      <c r="Z18" s="387">
        <v>-3647</v>
      </c>
    </row>
    <row r="19" spans="1:26" s="91" customFormat="1" ht="16.5" customHeight="1" x14ac:dyDescent="0.45">
      <c r="A19" s="373" t="s">
        <v>84</v>
      </c>
      <c r="B19" s="386">
        <v>3361</v>
      </c>
      <c r="C19" s="386">
        <v>-173</v>
      </c>
      <c r="D19" s="386">
        <v>100</v>
      </c>
      <c r="E19" s="386">
        <v>-424</v>
      </c>
      <c r="F19" s="386">
        <v>-3211</v>
      </c>
      <c r="G19" s="386">
        <v>24532</v>
      </c>
      <c r="H19" s="386">
        <v>-1992</v>
      </c>
      <c r="I19" s="386">
        <v>-5460</v>
      </c>
      <c r="J19" s="386">
        <v>-705</v>
      </c>
      <c r="K19" s="386">
        <v>-980</v>
      </c>
      <c r="L19" s="386">
        <v>42123</v>
      </c>
      <c r="M19" s="386">
        <v>451</v>
      </c>
      <c r="N19" s="386">
        <v>-3230</v>
      </c>
      <c r="O19" s="386">
        <v>-1176</v>
      </c>
      <c r="P19" s="386">
        <v>-20</v>
      </c>
      <c r="Q19" s="386">
        <v>2521</v>
      </c>
      <c r="R19" s="386">
        <v>-519</v>
      </c>
      <c r="S19" s="386">
        <v>-564</v>
      </c>
      <c r="T19" s="386">
        <v>-9527</v>
      </c>
      <c r="U19" s="386">
        <v>170</v>
      </c>
      <c r="V19" s="386">
        <v>72537</v>
      </c>
      <c r="W19" s="386">
        <v>-2234</v>
      </c>
      <c r="X19" s="386">
        <v>-9153</v>
      </c>
      <c r="Y19" s="386">
        <v>-11833</v>
      </c>
      <c r="Z19" s="386">
        <v>-4041</v>
      </c>
    </row>
    <row r="20" spans="1:26" s="91" customFormat="1" ht="16.5" customHeight="1" x14ac:dyDescent="0.45">
      <c r="A20" s="372" t="s">
        <v>13</v>
      </c>
      <c r="B20" s="387">
        <v>15759</v>
      </c>
      <c r="C20" s="387">
        <v>2887</v>
      </c>
      <c r="D20" s="387">
        <v>2198</v>
      </c>
      <c r="E20" s="387">
        <v>2108</v>
      </c>
      <c r="F20" s="387">
        <v>-1409</v>
      </c>
      <c r="G20" s="387">
        <v>243995</v>
      </c>
      <c r="H20" s="387">
        <v>34734</v>
      </c>
      <c r="I20" s="387">
        <v>17228</v>
      </c>
      <c r="J20" s="387">
        <v>52455</v>
      </c>
      <c r="K20" s="387">
        <v>56028</v>
      </c>
      <c r="L20" s="387">
        <v>84987</v>
      </c>
      <c r="M20" s="387">
        <v>12195</v>
      </c>
      <c r="N20" s="387">
        <v>6730</v>
      </c>
      <c r="O20" s="387">
        <v>16479</v>
      </c>
      <c r="P20" s="387">
        <v>17596</v>
      </c>
      <c r="Q20" s="387">
        <v>16013</v>
      </c>
      <c r="R20" s="387">
        <v>17664</v>
      </c>
      <c r="S20" s="387">
        <v>19260</v>
      </c>
      <c r="T20" s="387">
        <v>48775</v>
      </c>
      <c r="U20" s="387">
        <v>11774</v>
      </c>
      <c r="V20" s="387">
        <v>360754</v>
      </c>
      <c r="W20" s="387">
        <v>67481</v>
      </c>
      <c r="X20" s="387">
        <v>45416</v>
      </c>
      <c r="Y20" s="387">
        <v>119816</v>
      </c>
      <c r="Z20" s="387">
        <v>83989</v>
      </c>
    </row>
    <row r="21" spans="1:26" s="91" customFormat="1" ht="30" customHeight="1" x14ac:dyDescent="0.45">
      <c r="A21" s="244" t="s">
        <v>590</v>
      </c>
      <c r="B21" s="387">
        <v>15759</v>
      </c>
      <c r="C21" s="387">
        <v>16970</v>
      </c>
      <c r="D21" s="387">
        <v>19167</v>
      </c>
      <c r="E21" s="387">
        <v>21275</v>
      </c>
      <c r="F21" s="387">
        <v>19866</v>
      </c>
      <c r="G21" s="387">
        <v>243995</v>
      </c>
      <c r="H21" s="387">
        <v>278729</v>
      </c>
      <c r="I21" s="387">
        <v>295957</v>
      </c>
      <c r="J21" s="387">
        <v>348412</v>
      </c>
      <c r="K21" s="387">
        <v>404440</v>
      </c>
      <c r="L21" s="387">
        <v>84987</v>
      </c>
      <c r="M21" s="387">
        <v>97182</v>
      </c>
      <c r="N21" s="387">
        <v>103912</v>
      </c>
      <c r="O21" s="387">
        <v>120391</v>
      </c>
      <c r="P21" s="387">
        <v>137987</v>
      </c>
      <c r="Q21" s="387">
        <v>16013</v>
      </c>
      <c r="R21" s="387">
        <v>35354</v>
      </c>
      <c r="S21" s="387">
        <v>54614</v>
      </c>
      <c r="T21" s="387">
        <v>103389</v>
      </c>
      <c r="U21" s="387">
        <v>115163</v>
      </c>
      <c r="V21" s="387">
        <v>360754</v>
      </c>
      <c r="W21" s="387">
        <v>428234</v>
      </c>
      <c r="X21" s="387">
        <v>473651</v>
      </c>
      <c r="Y21" s="387">
        <v>593466</v>
      </c>
      <c r="Z21" s="387">
        <v>677456</v>
      </c>
    </row>
    <row r="22" spans="1:26" s="91" customFormat="1" ht="6.75" customHeight="1" x14ac:dyDescent="0.45">
      <c r="A22" s="95"/>
      <c r="B22" s="95"/>
      <c r="C22" s="95"/>
      <c r="D22" s="161"/>
      <c r="E22" s="161"/>
      <c r="F22" s="95"/>
      <c r="G22" s="95"/>
      <c r="H22" s="95"/>
      <c r="I22" s="161"/>
      <c r="J22" s="161"/>
      <c r="K22" s="95"/>
      <c r="L22" s="95"/>
      <c r="M22" s="95"/>
      <c r="N22" s="161"/>
      <c r="O22" s="161"/>
      <c r="P22" s="95"/>
      <c r="Q22" s="95"/>
      <c r="R22" s="95"/>
      <c r="S22" s="161"/>
      <c r="T22" s="161"/>
      <c r="U22" s="95"/>
      <c r="V22" s="95"/>
      <c r="W22" s="95"/>
      <c r="X22" s="161"/>
      <c r="Y22" s="161"/>
      <c r="Z22" s="95"/>
    </row>
    <row r="23" spans="1:26" s="91" customFormat="1" ht="12.95" customHeight="1" x14ac:dyDescent="0.45">
      <c r="A23" s="102"/>
      <c r="B23" s="102"/>
      <c r="C23" s="102"/>
      <c r="D23" s="218"/>
      <c r="E23" s="218"/>
      <c r="F23" s="102"/>
      <c r="G23" s="102"/>
      <c r="H23" s="102"/>
      <c r="I23" s="218"/>
      <c r="J23" s="218"/>
      <c r="K23" s="102"/>
      <c r="L23" s="102"/>
      <c r="M23" s="102"/>
      <c r="N23" s="218"/>
      <c r="O23" s="218"/>
      <c r="P23" s="102"/>
      <c r="Q23" s="102"/>
      <c r="R23" s="102"/>
      <c r="S23" s="218"/>
      <c r="T23" s="218"/>
      <c r="U23" s="102"/>
      <c r="V23" s="102"/>
      <c r="W23" s="102"/>
      <c r="X23" s="218"/>
      <c r="Y23" s="218"/>
      <c r="Z23" s="102"/>
    </row>
    <row r="24" spans="1:26" ht="16.5" customHeight="1" x14ac:dyDescent="0.35">
      <c r="A24" s="718" t="s">
        <v>635</v>
      </c>
      <c r="B24" s="718"/>
      <c r="C24" s="718"/>
      <c r="D24" s="718"/>
      <c r="E24" s="718"/>
      <c r="F24" s="718"/>
      <c r="G24" s="718"/>
      <c r="H24" s="718"/>
      <c r="I24" s="718"/>
      <c r="J24" s="718"/>
      <c r="K24" s="718"/>
      <c r="L24" s="718"/>
      <c r="M24" s="718"/>
      <c r="N24" s="718"/>
      <c r="O24" s="718"/>
      <c r="P24" s="718"/>
      <c r="Q24" s="718"/>
      <c r="R24" s="718"/>
      <c r="S24" s="718"/>
      <c r="T24" s="718"/>
      <c r="U24" s="718"/>
      <c r="V24" s="718"/>
      <c r="W24" s="718"/>
      <c r="X24" s="718"/>
      <c r="Y24" s="718"/>
      <c r="Z24" s="718"/>
    </row>
  </sheetData>
  <mergeCells count="10">
    <mergeCell ref="A24:Z24"/>
    <mergeCell ref="B6:F6"/>
    <mergeCell ref="G6:K6"/>
    <mergeCell ref="A2:Z2"/>
    <mergeCell ref="A3:Z3"/>
    <mergeCell ref="B4:F4"/>
    <mergeCell ref="G4:K4"/>
    <mergeCell ref="L4:P4"/>
    <mergeCell ref="Q4:U4"/>
    <mergeCell ref="V4:Z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fitToPage="1"/>
  </sheetPr>
  <dimension ref="A1:G26"/>
  <sheetViews>
    <sheetView showGridLines="0" workbookViewId="0"/>
  </sheetViews>
  <sheetFormatPr defaultColWidth="18.73046875" defaultRowHeight="12.95" customHeight="1" x14ac:dyDescent="0.35"/>
  <cols>
    <col min="1" max="1" width="34.73046875" style="8" customWidth="1"/>
    <col min="2" max="7" width="16.73046875" style="8" customWidth="1"/>
    <col min="8" max="16384" width="18.73046875" style="8"/>
  </cols>
  <sheetData>
    <row r="1" spans="1:7" ht="15.75" customHeight="1" x14ac:dyDescent="0.35">
      <c r="A1" s="39"/>
      <c r="B1" s="24"/>
      <c r="C1" s="24"/>
    </row>
    <row r="2" spans="1:7" ht="19.5" customHeight="1" x14ac:dyDescent="0.35">
      <c r="A2" s="715" t="s">
        <v>556</v>
      </c>
      <c r="B2" s="715"/>
      <c r="C2" s="715"/>
      <c r="D2" s="715"/>
      <c r="E2" s="715"/>
      <c r="F2" s="715"/>
      <c r="G2" s="715"/>
    </row>
    <row r="3" spans="1:7" ht="15" customHeight="1" x14ac:dyDescent="0.35">
      <c r="A3" s="725" t="s">
        <v>691</v>
      </c>
      <c r="B3" s="725"/>
      <c r="C3" s="725"/>
      <c r="D3" s="725"/>
      <c r="E3" s="725"/>
      <c r="F3" s="725"/>
      <c r="G3" s="725"/>
    </row>
    <row r="4" spans="1:7" s="9" customFormat="1" ht="30" customHeight="1" x14ac:dyDescent="0.35">
      <c r="A4" s="162"/>
      <c r="B4" s="763" t="s">
        <v>162</v>
      </c>
      <c r="C4" s="763"/>
      <c r="D4" s="763"/>
      <c r="E4" s="763"/>
      <c r="F4" s="763"/>
      <c r="G4" s="763"/>
    </row>
    <row r="5" spans="1:7" ht="42" customHeight="1" x14ac:dyDescent="0.45">
      <c r="A5" s="91"/>
      <c r="B5" s="97" t="s">
        <v>78</v>
      </c>
      <c r="C5" s="97" t="s">
        <v>106</v>
      </c>
      <c r="D5" s="97" t="s">
        <v>107</v>
      </c>
      <c r="E5" s="97" t="s">
        <v>163</v>
      </c>
      <c r="F5" s="97" t="s">
        <v>3</v>
      </c>
      <c r="G5" s="97" t="s">
        <v>18</v>
      </c>
    </row>
    <row r="6" spans="1:7" ht="30" customHeight="1" x14ac:dyDescent="0.45">
      <c r="A6" s="98"/>
      <c r="B6" s="759" t="s">
        <v>75</v>
      </c>
      <c r="C6" s="759"/>
      <c r="D6" s="759"/>
      <c r="E6" s="759"/>
      <c r="F6" s="759"/>
      <c r="G6" s="759"/>
    </row>
    <row r="7" spans="1:7" ht="30" customHeight="1" x14ac:dyDescent="0.45">
      <c r="A7" s="116" t="s">
        <v>288</v>
      </c>
      <c r="B7" s="117">
        <v>1620</v>
      </c>
      <c r="C7" s="117">
        <v>2</v>
      </c>
      <c r="D7" s="117">
        <v>6</v>
      </c>
      <c r="E7" s="117">
        <v>0</v>
      </c>
      <c r="F7" s="117">
        <v>3</v>
      </c>
      <c r="G7" s="117">
        <v>1631</v>
      </c>
    </row>
    <row r="8" spans="1:7" ht="16.5" customHeight="1" x14ac:dyDescent="0.45">
      <c r="A8" s="99" t="s">
        <v>100</v>
      </c>
      <c r="B8" s="117">
        <v>9</v>
      </c>
      <c r="C8" s="117">
        <v>0</v>
      </c>
      <c r="D8" s="117">
        <v>8</v>
      </c>
      <c r="E8" s="117">
        <v>0</v>
      </c>
      <c r="F8" s="117">
        <v>0</v>
      </c>
      <c r="G8" s="117">
        <v>16</v>
      </c>
    </row>
    <row r="9" spans="1:7" ht="16.5" customHeight="1" x14ac:dyDescent="0.45">
      <c r="A9" s="99" t="s">
        <v>101</v>
      </c>
      <c r="B9" s="117">
        <v>35</v>
      </c>
      <c r="C9" s="117">
        <v>0</v>
      </c>
      <c r="D9" s="117">
        <v>0</v>
      </c>
      <c r="E9" s="117">
        <v>0</v>
      </c>
      <c r="F9" s="117">
        <v>0</v>
      </c>
      <c r="G9" s="117">
        <v>35</v>
      </c>
    </row>
    <row r="10" spans="1:7" ht="16.5" customHeight="1" x14ac:dyDescent="0.45">
      <c r="A10" s="99" t="s">
        <v>102</v>
      </c>
      <c r="B10" s="117">
        <v>179</v>
      </c>
      <c r="C10" s="117">
        <v>0</v>
      </c>
      <c r="D10" s="117">
        <v>0</v>
      </c>
      <c r="E10" s="117">
        <v>0</v>
      </c>
      <c r="F10" s="117">
        <v>0</v>
      </c>
      <c r="G10" s="117">
        <v>180</v>
      </c>
    </row>
    <row r="11" spans="1:7" ht="16.5" customHeight="1" x14ac:dyDescent="0.45">
      <c r="A11" s="99" t="s">
        <v>103</v>
      </c>
      <c r="B11" s="117">
        <v>714</v>
      </c>
      <c r="C11" s="117">
        <v>0</v>
      </c>
      <c r="D11" s="117">
        <v>327</v>
      </c>
      <c r="E11" s="117">
        <v>0</v>
      </c>
      <c r="F11" s="117">
        <v>0</v>
      </c>
      <c r="G11" s="117">
        <v>1041</v>
      </c>
    </row>
    <row r="12" spans="1:7" ht="16.5" customHeight="1" x14ac:dyDescent="0.45">
      <c r="A12" s="99" t="s">
        <v>104</v>
      </c>
      <c r="B12" s="117">
        <v>0</v>
      </c>
      <c r="C12" s="117">
        <v>0</v>
      </c>
      <c r="D12" s="117">
        <v>0</v>
      </c>
      <c r="E12" s="117">
        <v>0</v>
      </c>
      <c r="F12" s="117">
        <v>0</v>
      </c>
      <c r="G12" s="117">
        <v>0</v>
      </c>
    </row>
    <row r="13" spans="1:7" ht="16.5" customHeight="1" x14ac:dyDescent="0.45">
      <c r="A13" s="99" t="s">
        <v>105</v>
      </c>
      <c r="B13" s="117">
        <v>19</v>
      </c>
      <c r="C13" s="117">
        <v>0</v>
      </c>
      <c r="D13" s="117">
        <v>0</v>
      </c>
      <c r="E13" s="117">
        <v>0</v>
      </c>
      <c r="F13" s="117">
        <v>0</v>
      </c>
      <c r="G13" s="117">
        <v>19</v>
      </c>
    </row>
    <row r="14" spans="1:7" ht="16.5" customHeight="1" x14ac:dyDescent="0.45">
      <c r="A14" s="99" t="s">
        <v>3</v>
      </c>
      <c r="B14" s="117">
        <v>0</v>
      </c>
      <c r="C14" s="117">
        <v>0</v>
      </c>
      <c r="D14" s="117">
        <v>0</v>
      </c>
      <c r="E14" s="117">
        <v>0</v>
      </c>
      <c r="F14" s="117">
        <v>0</v>
      </c>
      <c r="G14" s="117">
        <v>0</v>
      </c>
    </row>
    <row r="15" spans="1:7" ht="30" customHeight="1" x14ac:dyDescent="0.35">
      <c r="A15" s="208" t="s">
        <v>277</v>
      </c>
      <c r="B15" s="210">
        <v>2577</v>
      </c>
      <c r="C15" s="210">
        <v>2</v>
      </c>
      <c r="D15" s="210">
        <v>340</v>
      </c>
      <c r="E15" s="210">
        <v>0</v>
      </c>
      <c r="F15" s="210">
        <v>3</v>
      </c>
      <c r="G15" s="210">
        <v>2922</v>
      </c>
    </row>
    <row r="16" spans="1:7" ht="30" customHeight="1" x14ac:dyDescent="0.45">
      <c r="A16" s="98"/>
      <c r="B16" s="756" t="s">
        <v>356</v>
      </c>
      <c r="C16" s="756"/>
      <c r="D16" s="756"/>
      <c r="E16" s="756"/>
      <c r="F16" s="756"/>
      <c r="G16" s="756"/>
    </row>
    <row r="17" spans="1:7" ht="30" customHeight="1" x14ac:dyDescent="0.45">
      <c r="A17" s="116" t="s">
        <v>288</v>
      </c>
      <c r="B17" s="105">
        <v>0.55000000000000004</v>
      </c>
      <c r="C17" s="105">
        <v>0</v>
      </c>
      <c r="D17" s="105">
        <v>0</v>
      </c>
      <c r="E17" s="105">
        <v>0</v>
      </c>
      <c r="F17" s="105">
        <v>0</v>
      </c>
      <c r="G17" s="105">
        <v>0.56000000000000005</v>
      </c>
    </row>
    <row r="18" spans="1:7" ht="16.5" customHeight="1" x14ac:dyDescent="0.45">
      <c r="A18" s="99" t="s">
        <v>100</v>
      </c>
      <c r="B18" s="105">
        <v>0</v>
      </c>
      <c r="C18" s="105">
        <v>0</v>
      </c>
      <c r="D18" s="105">
        <v>0</v>
      </c>
      <c r="E18" s="105">
        <v>0</v>
      </c>
      <c r="F18" s="105">
        <v>0</v>
      </c>
      <c r="G18" s="105">
        <v>0.01</v>
      </c>
    </row>
    <row r="19" spans="1:7" ht="16.5" customHeight="1" x14ac:dyDescent="0.45">
      <c r="A19" s="99" t="s">
        <v>101</v>
      </c>
      <c r="B19" s="105">
        <v>0.01</v>
      </c>
      <c r="C19" s="105">
        <v>0</v>
      </c>
      <c r="D19" s="105">
        <v>0</v>
      </c>
      <c r="E19" s="105">
        <v>0</v>
      </c>
      <c r="F19" s="105">
        <v>0</v>
      </c>
      <c r="G19" s="105">
        <v>0.01</v>
      </c>
    </row>
    <row r="20" spans="1:7" ht="16.5" customHeight="1" x14ac:dyDescent="0.45">
      <c r="A20" s="99" t="s">
        <v>102</v>
      </c>
      <c r="B20" s="105">
        <v>0.06</v>
      </c>
      <c r="C20" s="105">
        <v>0</v>
      </c>
      <c r="D20" s="105">
        <v>0</v>
      </c>
      <c r="E20" s="105">
        <v>0</v>
      </c>
      <c r="F20" s="105">
        <v>0</v>
      </c>
      <c r="G20" s="105">
        <v>0.06</v>
      </c>
    </row>
    <row r="21" spans="1:7" ht="16.5" customHeight="1" x14ac:dyDescent="0.45">
      <c r="A21" s="99" t="s">
        <v>103</v>
      </c>
      <c r="B21" s="105">
        <v>0.24</v>
      </c>
      <c r="C21" s="105">
        <v>0</v>
      </c>
      <c r="D21" s="105">
        <v>0.11</v>
      </c>
      <c r="E21" s="105">
        <v>0</v>
      </c>
      <c r="F21" s="105">
        <v>0</v>
      </c>
      <c r="G21" s="105">
        <v>0.36</v>
      </c>
    </row>
    <row r="22" spans="1:7" ht="16.5" customHeight="1" x14ac:dyDescent="0.45">
      <c r="A22" s="99" t="s">
        <v>104</v>
      </c>
      <c r="B22" s="105">
        <v>0</v>
      </c>
      <c r="C22" s="105">
        <v>0</v>
      </c>
      <c r="D22" s="105">
        <v>0</v>
      </c>
      <c r="E22" s="105">
        <v>0</v>
      </c>
      <c r="F22" s="105">
        <v>0</v>
      </c>
      <c r="G22" s="105">
        <v>0</v>
      </c>
    </row>
    <row r="23" spans="1:7" ht="16.5" customHeight="1" x14ac:dyDescent="0.45">
      <c r="A23" s="99" t="s">
        <v>105</v>
      </c>
      <c r="B23" s="105">
        <v>0.01</v>
      </c>
      <c r="C23" s="105">
        <v>0</v>
      </c>
      <c r="D23" s="105">
        <v>0</v>
      </c>
      <c r="E23" s="105">
        <v>0</v>
      </c>
      <c r="F23" s="105">
        <v>0</v>
      </c>
      <c r="G23" s="105">
        <v>0.01</v>
      </c>
    </row>
    <row r="24" spans="1:7" ht="16.5" customHeight="1" x14ac:dyDescent="0.45">
      <c r="A24" s="478" t="s">
        <v>3</v>
      </c>
      <c r="B24" s="105">
        <v>0</v>
      </c>
      <c r="C24" s="105">
        <v>0</v>
      </c>
      <c r="D24" s="105">
        <v>0</v>
      </c>
      <c r="E24" s="105">
        <v>0</v>
      </c>
      <c r="F24" s="105">
        <v>0</v>
      </c>
      <c r="G24" s="105">
        <v>0</v>
      </c>
    </row>
    <row r="25" spans="1:7" ht="16.5" customHeight="1" x14ac:dyDescent="0.35">
      <c r="A25" s="208" t="s">
        <v>276</v>
      </c>
      <c r="B25" s="209">
        <v>0.88</v>
      </c>
      <c r="C25" s="209">
        <v>0</v>
      </c>
      <c r="D25" s="209">
        <v>0.12</v>
      </c>
      <c r="E25" s="209">
        <v>0</v>
      </c>
      <c r="F25" s="209">
        <v>0</v>
      </c>
      <c r="G25" s="209">
        <v>1</v>
      </c>
    </row>
    <row r="26" spans="1:7" ht="6.75" customHeight="1" x14ac:dyDescent="0.45">
      <c r="A26" s="95"/>
      <c r="B26" s="95"/>
      <c r="C26" s="95"/>
      <c r="D26" s="95"/>
      <c r="E26" s="95"/>
      <c r="F26" s="95"/>
      <c r="G26" s="95"/>
    </row>
  </sheetData>
  <mergeCells count="5">
    <mergeCell ref="A2:G2"/>
    <mergeCell ref="A3:G3"/>
    <mergeCell ref="B6:G6"/>
    <mergeCell ref="B16:G16"/>
    <mergeCell ref="B4:G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41"/>
  <sheetViews>
    <sheetView showGridLines="0" workbookViewId="0"/>
  </sheetViews>
  <sheetFormatPr defaultColWidth="9.1328125" defaultRowHeight="12.75" x14ac:dyDescent="0.35"/>
  <cols>
    <col min="1" max="1" width="109.3984375" style="502" customWidth="1"/>
    <col min="2" max="2" width="9.1328125" style="502"/>
    <col min="3" max="3" width="9.73046875" style="502" customWidth="1"/>
    <col min="4" max="16382" width="9.1328125" style="502"/>
    <col min="16383" max="16383" width="1.59765625" style="502" customWidth="1"/>
    <col min="16384" max="16384" width="2.86328125" style="502" customWidth="1"/>
  </cols>
  <sheetData>
    <row r="1" spans="1:7" s="219" customFormat="1" ht="30" customHeight="1" x14ac:dyDescent="0.45">
      <c r="A1" s="457" t="s">
        <v>229</v>
      </c>
    </row>
    <row r="2" spans="1:7" s="219" customFormat="1" ht="15" customHeight="1" x14ac:dyDescent="0.45">
      <c r="A2" s="38"/>
    </row>
    <row r="3" spans="1:7" ht="15.4" x14ac:dyDescent="0.45">
      <c r="A3" s="533" t="s">
        <v>233</v>
      </c>
    </row>
    <row r="4" spans="1:7" ht="333" customHeight="1" x14ac:dyDescent="0.35">
      <c r="A4" s="506" t="s">
        <v>782</v>
      </c>
      <c r="F4" s="657"/>
      <c r="G4" s="658"/>
    </row>
    <row r="5" spans="1:7" ht="250.5" customHeight="1" x14ac:dyDescent="0.35">
      <c r="A5" s="504"/>
    </row>
    <row r="6" spans="1:7" ht="15.4" x14ac:dyDescent="0.35">
      <c r="A6" s="503" t="s">
        <v>33</v>
      </c>
    </row>
    <row r="7" spans="1:7" ht="27.75" x14ac:dyDescent="0.35">
      <c r="A7" s="504" t="s">
        <v>669</v>
      </c>
    </row>
    <row r="9" spans="1:7" ht="13.9" x14ac:dyDescent="0.35">
      <c r="A9" s="505" t="s">
        <v>249</v>
      </c>
    </row>
    <row r="10" spans="1:7" ht="45" customHeight="1" x14ac:dyDescent="0.35">
      <c r="A10" s="506" t="s">
        <v>810</v>
      </c>
    </row>
    <row r="12" spans="1:7" ht="13.9" x14ac:dyDescent="0.35">
      <c r="A12" s="505" t="s">
        <v>251</v>
      </c>
    </row>
    <row r="13" spans="1:7" ht="105" customHeight="1" x14ac:dyDescent="0.35">
      <c r="A13" s="504" t="s">
        <v>765</v>
      </c>
    </row>
    <row r="14" spans="1:7" ht="13.9" x14ac:dyDescent="0.35">
      <c r="A14" s="505"/>
    </row>
    <row r="15" spans="1:7" ht="13.9" x14ac:dyDescent="0.35">
      <c r="A15" s="505" t="s">
        <v>253</v>
      </c>
    </row>
    <row r="16" spans="1:7" ht="33" customHeight="1" x14ac:dyDescent="0.35">
      <c r="A16" s="504" t="s">
        <v>755</v>
      </c>
    </row>
    <row r="18" spans="1:1" ht="13.9" x14ac:dyDescent="0.35">
      <c r="A18" s="505" t="s">
        <v>232</v>
      </c>
    </row>
    <row r="19" spans="1:1" ht="42.75" customHeight="1" x14ac:dyDescent="0.35">
      <c r="A19" s="504" t="s">
        <v>766</v>
      </c>
    </row>
    <row r="21" spans="1:1" ht="13.9" x14ac:dyDescent="0.35">
      <c r="A21" s="505" t="s">
        <v>231</v>
      </c>
    </row>
    <row r="22" spans="1:1" ht="115.5" customHeight="1" x14ac:dyDescent="0.35">
      <c r="A22" s="506" t="s">
        <v>699</v>
      </c>
    </row>
    <row r="23" spans="1:1" ht="224.25" customHeight="1" x14ac:dyDescent="0.35">
      <c r="A23" s="506"/>
    </row>
    <row r="24" spans="1:1" ht="245.25" customHeight="1" x14ac:dyDescent="0.35">
      <c r="A24" s="534" t="s">
        <v>767</v>
      </c>
    </row>
    <row r="25" spans="1:1" ht="17.25" customHeight="1" x14ac:dyDescent="0.35">
      <c r="A25" s="534"/>
    </row>
    <row r="26" spans="1:1" ht="15.4" x14ac:dyDescent="0.35">
      <c r="A26" s="503" t="s">
        <v>759</v>
      </c>
    </row>
    <row r="27" spans="1:1" ht="183.75" customHeight="1" x14ac:dyDescent="0.35">
      <c r="A27" s="506" t="s">
        <v>768</v>
      </c>
    </row>
    <row r="28" spans="1:1" ht="15.4" x14ac:dyDescent="0.35">
      <c r="A28" s="503" t="s">
        <v>250</v>
      </c>
    </row>
    <row r="29" spans="1:1" ht="13.9" x14ac:dyDescent="0.35">
      <c r="A29" s="504" t="s">
        <v>289</v>
      </c>
    </row>
    <row r="31" spans="1:1" ht="13.9" x14ac:dyDescent="0.35">
      <c r="A31" s="505" t="s">
        <v>252</v>
      </c>
    </row>
    <row r="32" spans="1:1" ht="83.25" x14ac:dyDescent="0.35">
      <c r="A32" s="504" t="s">
        <v>700</v>
      </c>
    </row>
    <row r="34" spans="1:1" ht="13.9" x14ac:dyDescent="0.35">
      <c r="A34" s="505" t="s">
        <v>251</v>
      </c>
    </row>
    <row r="35" spans="1:1" ht="90" customHeight="1" x14ac:dyDescent="0.35">
      <c r="A35" s="504" t="s">
        <v>701</v>
      </c>
    </row>
    <row r="36" spans="1:1" ht="13.9" x14ac:dyDescent="0.35">
      <c r="A36" s="504"/>
    </row>
    <row r="37" spans="1:1" ht="13.9" x14ac:dyDescent="0.35">
      <c r="A37" s="505" t="s">
        <v>230</v>
      </c>
    </row>
    <row r="38" spans="1:1" ht="32.25" customHeight="1" x14ac:dyDescent="0.35">
      <c r="A38" s="504" t="s">
        <v>760</v>
      </c>
    </row>
    <row r="39" spans="1:1" ht="13.9" x14ac:dyDescent="0.35">
      <c r="A39" s="505"/>
    </row>
    <row r="40" spans="1:1" ht="13.9" x14ac:dyDescent="0.35">
      <c r="A40" s="505" t="s">
        <v>231</v>
      </c>
    </row>
    <row r="41" spans="1:1" ht="246.75" customHeight="1" x14ac:dyDescent="0.35">
      <c r="A41" s="504" t="s">
        <v>769</v>
      </c>
    </row>
  </sheetData>
  <pageMargins left="0.7" right="0.7" top="0.75" bottom="0.75" header="0.3" footer="0.3"/>
  <pageSetup paperSize="9" fitToHeight="3" orientation="portrait" r:id="rId1"/>
  <headerFooter>
    <oddHeader>&amp;C&amp;B&amp;"Arial"&amp;12&amp;Kff0000​‌For Official Use Only‌​</oddHeader>
  </headerFooter>
  <rowBreaks count="3" manualBreakCount="3">
    <brk id="5" max="16383" man="1"/>
    <brk id="23" max="16383" man="1"/>
    <brk id="27" man="1"/>
  </row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autoPageBreaks="0" fitToPage="1"/>
  </sheetPr>
  <dimension ref="A1:AA35"/>
  <sheetViews>
    <sheetView showGridLines="0" workbookViewId="0"/>
  </sheetViews>
  <sheetFormatPr defaultColWidth="18.73046875" defaultRowHeight="12.95" customHeight="1" x14ac:dyDescent="0.35"/>
  <cols>
    <col min="1" max="1" width="46.59765625" style="8" customWidth="1"/>
    <col min="2" max="3" width="15.73046875" style="8" customWidth="1"/>
    <col min="4" max="5" width="15.73046875" style="40" customWidth="1"/>
    <col min="6" max="8" width="15.73046875" style="8" customWidth="1"/>
    <col min="9" max="10" width="15.73046875" style="40" customWidth="1"/>
    <col min="11" max="13" width="15.73046875" style="8" customWidth="1"/>
    <col min="14" max="15" width="15.73046875" style="40" customWidth="1"/>
    <col min="16" max="18" width="15.73046875" style="8" customWidth="1"/>
    <col min="19" max="20" width="15.73046875" style="40" customWidth="1"/>
    <col min="21" max="23" width="15.73046875" style="8" customWidth="1"/>
    <col min="24" max="25" width="15.73046875" style="40" customWidth="1"/>
    <col min="26" max="26" width="15.73046875" style="8" customWidth="1"/>
    <col min="27" max="27" width="18.73046875" style="261"/>
    <col min="28" max="16384" width="18.73046875" style="9"/>
  </cols>
  <sheetData>
    <row r="1" spans="1:27" ht="15.75" customHeight="1" x14ac:dyDescent="0.35">
      <c r="A1" s="258"/>
    </row>
    <row r="2" spans="1:27" ht="19.5" customHeight="1" x14ac:dyDescent="0.35">
      <c r="A2" s="715" t="s">
        <v>555</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7" s="91" customFormat="1" ht="18.75" customHeight="1" x14ac:dyDescent="0.45">
      <c r="A3" s="811"/>
      <c r="B3" s="811"/>
      <c r="C3" s="811"/>
      <c r="D3" s="811"/>
      <c r="E3" s="811"/>
      <c r="F3" s="811"/>
      <c r="G3" s="811"/>
      <c r="H3" s="811"/>
      <c r="I3" s="811"/>
      <c r="J3" s="811"/>
      <c r="K3" s="811"/>
      <c r="L3" s="811"/>
      <c r="M3" s="811"/>
      <c r="N3" s="811"/>
      <c r="O3" s="811"/>
      <c r="P3" s="811"/>
      <c r="Q3" s="811"/>
      <c r="R3" s="811"/>
      <c r="S3" s="811"/>
      <c r="T3" s="811"/>
      <c r="U3" s="811"/>
      <c r="V3" s="811"/>
      <c r="W3" s="811"/>
      <c r="X3" s="811"/>
      <c r="Y3" s="811"/>
      <c r="Z3" s="811"/>
      <c r="AA3" s="318"/>
    </row>
    <row r="4" spans="1:27" s="91" customFormat="1" ht="30" customHeight="1" x14ac:dyDescent="0.45">
      <c r="A4" s="335"/>
      <c r="B4" s="739" t="s">
        <v>34</v>
      </c>
      <c r="C4" s="738"/>
      <c r="D4" s="738"/>
      <c r="E4" s="738"/>
      <c r="F4" s="755"/>
      <c r="G4" s="739" t="s">
        <v>15</v>
      </c>
      <c r="H4" s="738"/>
      <c r="I4" s="738"/>
      <c r="J4" s="738"/>
      <c r="K4" s="755"/>
      <c r="L4" s="739" t="s">
        <v>16</v>
      </c>
      <c r="M4" s="738"/>
      <c r="N4" s="738"/>
      <c r="O4" s="738"/>
      <c r="P4" s="755"/>
      <c r="Q4" s="739" t="s">
        <v>17</v>
      </c>
      <c r="R4" s="738"/>
      <c r="S4" s="738"/>
      <c r="T4" s="738"/>
      <c r="U4" s="755"/>
      <c r="V4" s="739" t="s">
        <v>18</v>
      </c>
      <c r="W4" s="738"/>
      <c r="X4" s="738"/>
      <c r="Y4" s="738"/>
      <c r="Z4" s="755"/>
      <c r="AA4" s="318"/>
    </row>
    <row r="5" spans="1:27" s="259" customFormat="1" ht="30" customHeight="1" x14ac:dyDescent="0.35">
      <c r="A5" s="408"/>
      <c r="B5" s="353" t="s">
        <v>358</v>
      </c>
      <c r="C5" s="469"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c r="AA5" s="682"/>
    </row>
    <row r="6" spans="1:27" s="259" customFormat="1" ht="30" customHeight="1" x14ac:dyDescent="0.35">
      <c r="A6" s="55"/>
      <c r="B6" s="756" t="s">
        <v>75</v>
      </c>
      <c r="C6" s="756"/>
      <c r="D6" s="756"/>
      <c r="E6" s="756"/>
      <c r="F6" s="756"/>
      <c r="G6" s="756"/>
      <c r="H6" s="756"/>
      <c r="I6" s="756"/>
      <c r="J6" s="756"/>
      <c r="K6" s="756"/>
      <c r="L6" s="756"/>
      <c r="M6" s="756"/>
      <c r="N6" s="756"/>
      <c r="O6" s="756"/>
      <c r="P6" s="756"/>
      <c r="Q6" s="756"/>
      <c r="R6" s="756"/>
      <c r="S6" s="756"/>
      <c r="T6" s="756"/>
      <c r="U6" s="756"/>
      <c r="V6" s="756"/>
      <c r="W6" s="756"/>
      <c r="X6" s="756"/>
      <c r="Y6" s="756"/>
      <c r="Z6" s="756"/>
      <c r="AA6" s="468"/>
    </row>
    <row r="7" spans="1:27" s="91" customFormat="1" ht="16.5" customHeight="1" x14ac:dyDescent="0.45">
      <c r="A7" s="307" t="s">
        <v>374</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318"/>
    </row>
    <row r="8" spans="1:27" s="91" customFormat="1" ht="16.5" customHeight="1" x14ac:dyDescent="0.45">
      <c r="A8" s="99" t="s">
        <v>375</v>
      </c>
      <c r="B8" s="384">
        <v>29</v>
      </c>
      <c r="C8" s="384">
        <v>34</v>
      </c>
      <c r="D8" s="384">
        <v>32</v>
      </c>
      <c r="E8" s="384">
        <v>34</v>
      </c>
      <c r="F8" s="384">
        <v>29</v>
      </c>
      <c r="G8" s="384">
        <v>753</v>
      </c>
      <c r="H8" s="384">
        <v>803</v>
      </c>
      <c r="I8" s="384">
        <v>818</v>
      </c>
      <c r="J8" s="384">
        <v>871</v>
      </c>
      <c r="K8" s="384">
        <v>889</v>
      </c>
      <c r="L8" s="384">
        <v>149</v>
      </c>
      <c r="M8" s="384">
        <v>203</v>
      </c>
      <c r="N8" s="384">
        <v>215</v>
      </c>
      <c r="O8" s="384">
        <v>246</v>
      </c>
      <c r="P8" s="384">
        <v>262</v>
      </c>
      <c r="Q8" s="384">
        <v>75</v>
      </c>
      <c r="R8" s="384">
        <v>206</v>
      </c>
      <c r="S8" s="384">
        <v>255</v>
      </c>
      <c r="T8" s="384">
        <v>351</v>
      </c>
      <c r="U8" s="384">
        <v>451</v>
      </c>
      <c r="V8" s="384">
        <v>1006</v>
      </c>
      <c r="W8" s="384">
        <v>1246</v>
      </c>
      <c r="X8" s="384">
        <v>1321</v>
      </c>
      <c r="Y8" s="384">
        <v>1502</v>
      </c>
      <c r="Z8" s="384">
        <v>1631</v>
      </c>
      <c r="AA8" s="675"/>
    </row>
    <row r="9" spans="1:27" s="91" customFormat="1" ht="16.5" customHeight="1" x14ac:dyDescent="0.45">
      <c r="A9" s="99" t="s">
        <v>100</v>
      </c>
      <c r="B9" s="384">
        <v>0</v>
      </c>
      <c r="C9" s="384">
        <v>0</v>
      </c>
      <c r="D9" s="384">
        <v>0</v>
      </c>
      <c r="E9" s="384">
        <v>0</v>
      </c>
      <c r="F9" s="384">
        <v>0</v>
      </c>
      <c r="G9" s="384">
        <v>3</v>
      </c>
      <c r="H9" s="384">
        <v>4</v>
      </c>
      <c r="I9" s="384">
        <v>4</v>
      </c>
      <c r="J9" s="384">
        <v>4</v>
      </c>
      <c r="K9" s="384">
        <v>4</v>
      </c>
      <c r="L9" s="384">
        <v>5</v>
      </c>
      <c r="M9" s="384">
        <v>11</v>
      </c>
      <c r="N9" s="384">
        <v>10</v>
      </c>
      <c r="O9" s="384">
        <v>12</v>
      </c>
      <c r="P9" s="384">
        <v>11</v>
      </c>
      <c r="Q9" s="384">
        <v>0</v>
      </c>
      <c r="R9" s="384">
        <v>0</v>
      </c>
      <c r="S9" s="384">
        <v>1</v>
      </c>
      <c r="T9" s="384">
        <v>1</v>
      </c>
      <c r="U9" s="384">
        <v>0</v>
      </c>
      <c r="V9" s="384">
        <v>8</v>
      </c>
      <c r="W9" s="384">
        <v>15</v>
      </c>
      <c r="X9" s="384">
        <v>15</v>
      </c>
      <c r="Y9" s="384">
        <v>17</v>
      </c>
      <c r="Z9" s="384">
        <v>16</v>
      </c>
      <c r="AA9" s="675"/>
    </row>
    <row r="10" spans="1:27" s="91" customFormat="1" ht="16.5" customHeight="1" x14ac:dyDescent="0.45">
      <c r="A10" s="99" t="s">
        <v>101</v>
      </c>
      <c r="B10" s="384">
        <v>0</v>
      </c>
      <c r="C10" s="384">
        <v>0</v>
      </c>
      <c r="D10" s="384">
        <v>1</v>
      </c>
      <c r="E10" s="384">
        <v>1</v>
      </c>
      <c r="F10" s="384">
        <v>1</v>
      </c>
      <c r="G10" s="384">
        <v>19</v>
      </c>
      <c r="H10" s="384">
        <v>23</v>
      </c>
      <c r="I10" s="384">
        <v>25</v>
      </c>
      <c r="J10" s="384">
        <v>25</v>
      </c>
      <c r="K10" s="384">
        <v>24</v>
      </c>
      <c r="L10" s="384">
        <v>2</v>
      </c>
      <c r="M10" s="384">
        <v>2</v>
      </c>
      <c r="N10" s="384">
        <v>3</v>
      </c>
      <c r="O10" s="384">
        <v>1</v>
      </c>
      <c r="P10" s="384">
        <v>2</v>
      </c>
      <c r="Q10" s="384">
        <v>2</v>
      </c>
      <c r="R10" s="384">
        <v>5</v>
      </c>
      <c r="S10" s="384">
        <v>8</v>
      </c>
      <c r="T10" s="384">
        <v>7</v>
      </c>
      <c r="U10" s="384">
        <v>9</v>
      </c>
      <c r="V10" s="384">
        <v>24</v>
      </c>
      <c r="W10" s="384">
        <v>31</v>
      </c>
      <c r="X10" s="384">
        <v>36</v>
      </c>
      <c r="Y10" s="384">
        <v>34</v>
      </c>
      <c r="Z10" s="384">
        <v>35</v>
      </c>
      <c r="AA10" s="675"/>
    </row>
    <row r="11" spans="1:27" s="91" customFormat="1" ht="16.5" customHeight="1" x14ac:dyDescent="0.45">
      <c r="A11" s="99" t="s">
        <v>102</v>
      </c>
      <c r="B11" s="384">
        <v>12</v>
      </c>
      <c r="C11" s="384">
        <v>13</v>
      </c>
      <c r="D11" s="384">
        <v>13</v>
      </c>
      <c r="E11" s="384">
        <v>8</v>
      </c>
      <c r="F11" s="384"/>
      <c r="G11" s="384">
        <v>39</v>
      </c>
      <c r="H11" s="384">
        <v>42</v>
      </c>
      <c r="I11" s="384">
        <v>46</v>
      </c>
      <c r="J11" s="384">
        <v>44</v>
      </c>
      <c r="K11" s="384">
        <v>44</v>
      </c>
      <c r="L11" s="384">
        <v>23</v>
      </c>
      <c r="M11" s="384">
        <v>26</v>
      </c>
      <c r="N11" s="384">
        <v>16</v>
      </c>
      <c r="O11" s="384">
        <v>13</v>
      </c>
      <c r="P11" s="384">
        <v>10</v>
      </c>
      <c r="Q11" s="384">
        <v>35</v>
      </c>
      <c r="R11" s="384">
        <v>65</v>
      </c>
      <c r="S11" s="384">
        <v>108</v>
      </c>
      <c r="T11" s="384">
        <v>107</v>
      </c>
      <c r="U11" s="384">
        <v>126</v>
      </c>
      <c r="V11" s="384">
        <v>109</v>
      </c>
      <c r="W11" s="384">
        <v>145</v>
      </c>
      <c r="X11" s="384">
        <v>183</v>
      </c>
      <c r="Y11" s="384">
        <v>172</v>
      </c>
      <c r="Z11" s="384">
        <v>180</v>
      </c>
      <c r="AA11" s="675"/>
    </row>
    <row r="12" spans="1:27" s="91" customFormat="1" ht="16.5" customHeight="1" x14ac:dyDescent="0.45">
      <c r="A12" s="99" t="s">
        <v>103</v>
      </c>
      <c r="B12" s="384">
        <v>27</v>
      </c>
      <c r="C12" s="384">
        <v>16</v>
      </c>
      <c r="D12" s="384">
        <v>22</v>
      </c>
      <c r="E12" s="384">
        <v>23</v>
      </c>
      <c r="F12" s="384">
        <v>25</v>
      </c>
      <c r="G12" s="384">
        <v>362</v>
      </c>
      <c r="H12" s="384">
        <v>455</v>
      </c>
      <c r="I12" s="384">
        <v>535</v>
      </c>
      <c r="J12" s="384">
        <v>545</v>
      </c>
      <c r="K12" s="384">
        <v>527</v>
      </c>
      <c r="L12" s="384">
        <v>175</v>
      </c>
      <c r="M12" s="384">
        <v>232</v>
      </c>
      <c r="N12" s="384">
        <v>322</v>
      </c>
      <c r="O12" s="384">
        <v>314</v>
      </c>
      <c r="P12" s="384">
        <v>308</v>
      </c>
      <c r="Q12" s="384">
        <v>10</v>
      </c>
      <c r="R12" s="384">
        <v>70</v>
      </c>
      <c r="S12" s="384">
        <v>98</v>
      </c>
      <c r="T12" s="384">
        <v>123</v>
      </c>
      <c r="U12" s="384">
        <v>180</v>
      </c>
      <c r="V12" s="384">
        <v>574</v>
      </c>
      <c r="W12" s="384">
        <v>773</v>
      </c>
      <c r="X12" s="384">
        <v>977</v>
      </c>
      <c r="Y12" s="384">
        <v>1006</v>
      </c>
      <c r="Z12" s="384">
        <v>1041</v>
      </c>
      <c r="AA12" s="675"/>
    </row>
    <row r="13" spans="1:27" s="91" customFormat="1" ht="16.5" customHeight="1" x14ac:dyDescent="0.45">
      <c r="A13" s="99" t="s">
        <v>104</v>
      </c>
      <c r="B13" s="384">
        <v>0</v>
      </c>
      <c r="C13" s="384">
        <v>0</v>
      </c>
      <c r="D13" s="384">
        <v>0</v>
      </c>
      <c r="E13" s="384"/>
      <c r="F13" s="384"/>
      <c r="G13" s="384">
        <v>0</v>
      </c>
      <c r="H13" s="384">
        <v>0</v>
      </c>
      <c r="I13" s="384">
        <v>0</v>
      </c>
      <c r="J13" s="384">
        <v>0</v>
      </c>
      <c r="K13" s="384">
        <v>0</v>
      </c>
      <c r="L13" s="384">
        <v>0</v>
      </c>
      <c r="M13" s="384">
        <v>0</v>
      </c>
      <c r="N13" s="384">
        <v>0</v>
      </c>
      <c r="O13" s="384">
        <v>0</v>
      </c>
      <c r="P13" s="384">
        <v>0</v>
      </c>
      <c r="Q13" s="384">
        <v>0</v>
      </c>
      <c r="R13" s="384">
        <v>0</v>
      </c>
      <c r="S13" s="384">
        <v>0</v>
      </c>
      <c r="T13" s="384"/>
      <c r="U13" s="384">
        <v>0</v>
      </c>
      <c r="V13" s="384">
        <v>0</v>
      </c>
      <c r="W13" s="384">
        <v>0</v>
      </c>
      <c r="X13" s="384">
        <v>0</v>
      </c>
      <c r="Y13" s="384">
        <v>0</v>
      </c>
      <c r="Z13" s="384">
        <v>0</v>
      </c>
      <c r="AA13" s="675"/>
    </row>
    <row r="14" spans="1:27" s="91" customFormat="1" ht="16.5" customHeight="1" x14ac:dyDescent="0.45">
      <c r="A14" s="99" t="s">
        <v>105</v>
      </c>
      <c r="B14" s="384">
        <v>1</v>
      </c>
      <c r="C14" s="384">
        <v>1</v>
      </c>
      <c r="D14" s="384">
        <v>1</v>
      </c>
      <c r="E14" s="384">
        <v>1</v>
      </c>
      <c r="F14" s="384">
        <v>1</v>
      </c>
      <c r="G14" s="384">
        <v>11</v>
      </c>
      <c r="H14" s="384">
        <v>13</v>
      </c>
      <c r="I14" s="384">
        <v>2</v>
      </c>
      <c r="J14" s="384">
        <v>2</v>
      </c>
      <c r="K14" s="384">
        <v>2</v>
      </c>
      <c r="L14" s="384">
        <v>2</v>
      </c>
      <c r="M14" s="384">
        <v>4</v>
      </c>
      <c r="N14" s="384">
        <v>5</v>
      </c>
      <c r="O14" s="384">
        <v>6</v>
      </c>
      <c r="P14" s="384">
        <v>10</v>
      </c>
      <c r="Q14" s="384">
        <v>0</v>
      </c>
      <c r="R14" s="384">
        <v>2</v>
      </c>
      <c r="S14" s="384">
        <v>2</v>
      </c>
      <c r="T14" s="384">
        <v>3</v>
      </c>
      <c r="U14" s="384">
        <v>5</v>
      </c>
      <c r="V14" s="384">
        <v>14</v>
      </c>
      <c r="W14" s="384">
        <v>20</v>
      </c>
      <c r="X14" s="384">
        <v>10</v>
      </c>
      <c r="Y14" s="384">
        <v>13</v>
      </c>
      <c r="Z14" s="384">
        <v>19</v>
      </c>
      <c r="AA14" s="675"/>
    </row>
    <row r="15" spans="1:27" s="91" customFormat="1" ht="16.5" customHeight="1" x14ac:dyDescent="0.45">
      <c r="A15" s="99" t="s">
        <v>3</v>
      </c>
      <c r="B15" s="384"/>
      <c r="C15" s="384">
        <v>0</v>
      </c>
      <c r="D15" s="384"/>
      <c r="E15" s="384"/>
      <c r="F15" s="384"/>
      <c r="G15" s="384">
        <v>1</v>
      </c>
      <c r="H15" s="384">
        <v>1</v>
      </c>
      <c r="I15" s="384">
        <v>1</v>
      </c>
      <c r="J15" s="384">
        <v>0</v>
      </c>
      <c r="K15" s="384">
        <v>0</v>
      </c>
      <c r="L15" s="384"/>
      <c r="M15" s="384">
        <v>0</v>
      </c>
      <c r="N15" s="384">
        <v>0</v>
      </c>
      <c r="O15" s="384">
        <v>0</v>
      </c>
      <c r="P15" s="384">
        <v>0</v>
      </c>
      <c r="Q15" s="384">
        <v>1</v>
      </c>
      <c r="R15" s="384">
        <v>0</v>
      </c>
      <c r="S15" s="384">
        <v>1</v>
      </c>
      <c r="T15" s="384">
        <v>1</v>
      </c>
      <c r="U15" s="384">
        <v>0</v>
      </c>
      <c r="V15" s="384">
        <v>2</v>
      </c>
      <c r="W15" s="384">
        <v>1</v>
      </c>
      <c r="X15" s="384">
        <v>2</v>
      </c>
      <c r="Y15" s="384">
        <v>1</v>
      </c>
      <c r="Z15" s="384">
        <v>0</v>
      </c>
      <c r="AA15" s="675"/>
    </row>
    <row r="16" spans="1:27" s="91" customFormat="1" ht="16.5" customHeight="1" x14ac:dyDescent="0.45">
      <c r="A16" s="101" t="s">
        <v>276</v>
      </c>
      <c r="B16" s="287">
        <v>69</v>
      </c>
      <c r="C16" s="287">
        <v>64</v>
      </c>
      <c r="D16" s="287">
        <v>69</v>
      </c>
      <c r="E16" s="287">
        <v>67</v>
      </c>
      <c r="F16" s="287">
        <v>56</v>
      </c>
      <c r="G16" s="287">
        <v>1186</v>
      </c>
      <c r="H16" s="287">
        <v>1341</v>
      </c>
      <c r="I16" s="287">
        <v>1430</v>
      </c>
      <c r="J16" s="287">
        <v>1492</v>
      </c>
      <c r="K16" s="287">
        <v>1491</v>
      </c>
      <c r="L16" s="287">
        <v>357</v>
      </c>
      <c r="M16" s="287">
        <v>479</v>
      </c>
      <c r="N16" s="287">
        <v>572</v>
      </c>
      <c r="O16" s="287">
        <v>592</v>
      </c>
      <c r="P16" s="287">
        <v>604</v>
      </c>
      <c r="Q16" s="287">
        <v>124</v>
      </c>
      <c r="R16" s="287">
        <v>348</v>
      </c>
      <c r="S16" s="287">
        <v>472</v>
      </c>
      <c r="T16" s="287">
        <v>594</v>
      </c>
      <c r="U16" s="287">
        <v>771</v>
      </c>
      <c r="V16" s="287">
        <v>1736</v>
      </c>
      <c r="W16" s="287">
        <v>2232</v>
      </c>
      <c r="X16" s="287">
        <v>2544</v>
      </c>
      <c r="Y16" s="287">
        <v>2744</v>
      </c>
      <c r="Z16" s="287">
        <v>2922</v>
      </c>
      <c r="AA16" s="675"/>
    </row>
    <row r="17" spans="1:27" s="91" customFormat="1" ht="36" customHeight="1" x14ac:dyDescent="0.45">
      <c r="A17" s="290"/>
      <c r="B17" s="756" t="s">
        <v>356</v>
      </c>
      <c r="C17" s="756"/>
      <c r="D17" s="756"/>
      <c r="E17" s="756"/>
      <c r="F17" s="756"/>
      <c r="G17" s="756"/>
      <c r="H17" s="756"/>
      <c r="I17" s="756"/>
      <c r="J17" s="756"/>
      <c r="K17" s="756"/>
      <c r="L17" s="756"/>
      <c r="M17" s="756"/>
      <c r="N17" s="756"/>
      <c r="O17" s="756"/>
      <c r="P17" s="756"/>
      <c r="Q17" s="756"/>
      <c r="R17" s="756"/>
      <c r="S17" s="756"/>
      <c r="T17" s="756"/>
      <c r="U17" s="756"/>
      <c r="V17" s="756"/>
      <c r="W17" s="756"/>
      <c r="X17" s="756"/>
      <c r="Y17" s="756"/>
      <c r="Z17" s="756"/>
      <c r="AA17" s="318"/>
    </row>
    <row r="18" spans="1:27" s="91" customFormat="1" ht="11.25" customHeight="1" x14ac:dyDescent="0.45">
      <c r="A18" s="385"/>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318"/>
    </row>
    <row r="19" spans="1:27" s="91" customFormat="1" ht="16.5" customHeight="1" x14ac:dyDescent="0.45">
      <c r="A19" s="307" t="s">
        <v>374</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318"/>
    </row>
    <row r="20" spans="1:27" s="91" customFormat="1" ht="16.5" customHeight="1" x14ac:dyDescent="0.45">
      <c r="A20" s="99" t="s">
        <v>375</v>
      </c>
      <c r="B20" s="512">
        <v>0.42</v>
      </c>
      <c r="C20" s="512">
        <v>0.53</v>
      </c>
      <c r="D20" s="512">
        <v>0.47</v>
      </c>
      <c r="E20" s="512">
        <v>0.5</v>
      </c>
      <c r="F20" s="512">
        <v>0.51</v>
      </c>
      <c r="G20" s="512">
        <v>0.63</v>
      </c>
      <c r="H20" s="512">
        <v>0.6</v>
      </c>
      <c r="I20" s="512">
        <v>0.56999999999999995</v>
      </c>
      <c r="J20" s="512">
        <v>0.57999999999999996</v>
      </c>
      <c r="K20" s="512">
        <v>0.6</v>
      </c>
      <c r="L20" s="512">
        <v>0.42</v>
      </c>
      <c r="M20" s="512">
        <v>0.42</v>
      </c>
      <c r="N20" s="512">
        <v>0.38</v>
      </c>
      <c r="O20" s="512">
        <v>0.42</v>
      </c>
      <c r="P20" s="512">
        <v>0.43</v>
      </c>
      <c r="Q20" s="512">
        <v>0.61</v>
      </c>
      <c r="R20" s="512">
        <v>0.59</v>
      </c>
      <c r="S20" s="512">
        <v>0.54</v>
      </c>
      <c r="T20" s="512">
        <v>0.59</v>
      </c>
      <c r="U20" s="512">
        <v>0.57999999999999996</v>
      </c>
      <c r="V20" s="512">
        <v>0.57999999999999996</v>
      </c>
      <c r="W20" s="512">
        <v>0.56000000000000005</v>
      </c>
      <c r="X20" s="512">
        <v>0.52</v>
      </c>
      <c r="Y20" s="512">
        <v>0.55000000000000004</v>
      </c>
      <c r="Z20" s="512">
        <v>0.56000000000000005</v>
      </c>
      <c r="AA20" s="318"/>
    </row>
    <row r="21" spans="1:27" s="91" customFormat="1" ht="16.5" customHeight="1" x14ac:dyDescent="0.45">
      <c r="A21" s="99" t="s">
        <v>100</v>
      </c>
      <c r="B21" s="512">
        <v>0</v>
      </c>
      <c r="C21" s="512">
        <v>0</v>
      </c>
      <c r="D21" s="512">
        <v>0</v>
      </c>
      <c r="E21" s="512">
        <v>0</v>
      </c>
      <c r="F21" s="512">
        <v>0</v>
      </c>
      <c r="G21" s="512">
        <v>0</v>
      </c>
      <c r="H21" s="512">
        <v>0</v>
      </c>
      <c r="I21" s="512">
        <v>0</v>
      </c>
      <c r="J21" s="512">
        <v>0</v>
      </c>
      <c r="K21" s="512">
        <v>0</v>
      </c>
      <c r="L21" s="512">
        <v>0.01</v>
      </c>
      <c r="M21" s="512">
        <v>0.02</v>
      </c>
      <c r="N21" s="512">
        <v>0.02</v>
      </c>
      <c r="O21" s="512">
        <v>0.02</v>
      </c>
      <c r="P21" s="512">
        <v>0.02</v>
      </c>
      <c r="Q21" s="512">
        <v>0</v>
      </c>
      <c r="R21" s="512">
        <v>0</v>
      </c>
      <c r="S21" s="512">
        <v>0</v>
      </c>
      <c r="T21" s="512">
        <v>0</v>
      </c>
      <c r="U21" s="512">
        <v>0</v>
      </c>
      <c r="V21" s="512">
        <v>0</v>
      </c>
      <c r="W21" s="512">
        <v>0.01</v>
      </c>
      <c r="X21" s="512">
        <v>0.01</v>
      </c>
      <c r="Y21" s="512">
        <v>0.01</v>
      </c>
      <c r="Z21" s="512">
        <v>0.01</v>
      </c>
      <c r="AA21" s="318"/>
    </row>
    <row r="22" spans="1:27" s="91" customFormat="1" ht="16.5" customHeight="1" x14ac:dyDescent="0.45">
      <c r="A22" s="99" t="s">
        <v>101</v>
      </c>
      <c r="B22" s="512">
        <v>0</v>
      </c>
      <c r="C22" s="512">
        <v>0.01</v>
      </c>
      <c r="D22" s="512">
        <v>0.01</v>
      </c>
      <c r="E22" s="512">
        <v>0.01</v>
      </c>
      <c r="F22" s="512">
        <v>0.01</v>
      </c>
      <c r="G22" s="512">
        <v>0.02</v>
      </c>
      <c r="H22" s="512">
        <v>0.02</v>
      </c>
      <c r="I22" s="512">
        <v>0.02</v>
      </c>
      <c r="J22" s="512">
        <v>0.02</v>
      </c>
      <c r="K22" s="512">
        <v>0.02</v>
      </c>
      <c r="L22" s="512">
        <v>0.01</v>
      </c>
      <c r="M22" s="512">
        <v>0</v>
      </c>
      <c r="N22" s="512">
        <v>0</v>
      </c>
      <c r="O22" s="512">
        <v>0</v>
      </c>
      <c r="P22" s="512">
        <v>0</v>
      </c>
      <c r="Q22" s="512">
        <v>0.02</v>
      </c>
      <c r="R22" s="512">
        <v>0.02</v>
      </c>
      <c r="S22" s="512">
        <v>0.02</v>
      </c>
      <c r="T22" s="512">
        <v>0.01</v>
      </c>
      <c r="U22" s="512">
        <v>0.01</v>
      </c>
      <c r="V22" s="512">
        <v>0.01</v>
      </c>
      <c r="W22" s="512">
        <v>0.01</v>
      </c>
      <c r="X22" s="512">
        <v>0.01</v>
      </c>
      <c r="Y22" s="512">
        <v>0.01</v>
      </c>
      <c r="Z22" s="512">
        <v>0.01</v>
      </c>
      <c r="AA22" s="318"/>
    </row>
    <row r="23" spans="1:27" s="91" customFormat="1" ht="16.5" customHeight="1" x14ac:dyDescent="0.45">
      <c r="A23" s="99" t="s">
        <v>102</v>
      </c>
      <c r="B23" s="512">
        <v>0.18</v>
      </c>
      <c r="C23" s="512">
        <v>0.2</v>
      </c>
      <c r="D23" s="512">
        <v>0.19</v>
      </c>
      <c r="E23" s="512">
        <v>0.12</v>
      </c>
      <c r="F23" s="512"/>
      <c r="G23" s="512">
        <v>0.03</v>
      </c>
      <c r="H23" s="512">
        <v>0.03</v>
      </c>
      <c r="I23" s="512">
        <v>0.03</v>
      </c>
      <c r="J23" s="512">
        <v>0.03</v>
      </c>
      <c r="K23" s="512">
        <v>0.03</v>
      </c>
      <c r="L23" s="512">
        <v>7.0000000000000007E-2</v>
      </c>
      <c r="M23" s="512">
        <v>0.06</v>
      </c>
      <c r="N23" s="512">
        <v>0.03</v>
      </c>
      <c r="O23" s="512">
        <v>0.02</v>
      </c>
      <c r="P23" s="512">
        <v>0.02</v>
      </c>
      <c r="Q23" s="512">
        <v>0.28000000000000003</v>
      </c>
      <c r="R23" s="512">
        <v>0.19</v>
      </c>
      <c r="S23" s="512">
        <v>0.23</v>
      </c>
      <c r="T23" s="512">
        <v>0.18</v>
      </c>
      <c r="U23" s="512">
        <v>0.16</v>
      </c>
      <c r="V23" s="512">
        <v>0.06</v>
      </c>
      <c r="W23" s="512">
        <v>7.0000000000000007E-2</v>
      </c>
      <c r="X23" s="512">
        <v>7.0000000000000007E-2</v>
      </c>
      <c r="Y23" s="512">
        <v>0.06</v>
      </c>
      <c r="Z23" s="512">
        <v>0.06</v>
      </c>
      <c r="AA23" s="318"/>
    </row>
    <row r="24" spans="1:27" s="91" customFormat="1" ht="16.5" customHeight="1" x14ac:dyDescent="0.45">
      <c r="A24" s="99" t="s">
        <v>103</v>
      </c>
      <c r="B24" s="512">
        <v>0.39</v>
      </c>
      <c r="C24" s="512">
        <v>0.25</v>
      </c>
      <c r="D24" s="512">
        <v>0.32</v>
      </c>
      <c r="E24" s="512">
        <v>0.35</v>
      </c>
      <c r="F24" s="512">
        <v>0.45</v>
      </c>
      <c r="G24" s="512">
        <v>0.3</v>
      </c>
      <c r="H24" s="512">
        <v>0.34</v>
      </c>
      <c r="I24" s="512">
        <v>0.37</v>
      </c>
      <c r="J24" s="512">
        <v>0.37</v>
      </c>
      <c r="K24" s="512">
        <v>0.35</v>
      </c>
      <c r="L24" s="512">
        <v>0.49</v>
      </c>
      <c r="M24" s="512">
        <v>0.49</v>
      </c>
      <c r="N24" s="512">
        <v>0.56000000000000005</v>
      </c>
      <c r="O24" s="512">
        <v>0.53</v>
      </c>
      <c r="P24" s="512">
        <v>0.51</v>
      </c>
      <c r="Q24" s="512">
        <v>0.08</v>
      </c>
      <c r="R24" s="512">
        <v>0.2</v>
      </c>
      <c r="S24" s="512">
        <v>0.21</v>
      </c>
      <c r="T24" s="512">
        <v>0.21</v>
      </c>
      <c r="U24" s="512">
        <v>0.23</v>
      </c>
      <c r="V24" s="512">
        <v>0.33</v>
      </c>
      <c r="W24" s="512">
        <v>0.35</v>
      </c>
      <c r="X24" s="512">
        <v>0.38</v>
      </c>
      <c r="Y24" s="512">
        <v>0.37</v>
      </c>
      <c r="Z24" s="512">
        <v>0.36</v>
      </c>
      <c r="AA24" s="318"/>
    </row>
    <row r="25" spans="1:27" s="91" customFormat="1" ht="16.5" customHeight="1" x14ac:dyDescent="0.45">
      <c r="A25" s="99" t="s">
        <v>104</v>
      </c>
      <c r="B25" s="512">
        <v>0</v>
      </c>
      <c r="C25" s="512">
        <v>0</v>
      </c>
      <c r="D25" s="512">
        <v>0</v>
      </c>
      <c r="E25" s="512"/>
      <c r="F25" s="512"/>
      <c r="G25" s="512">
        <v>0</v>
      </c>
      <c r="H25" s="512">
        <v>0</v>
      </c>
      <c r="I25" s="512">
        <v>0</v>
      </c>
      <c r="J25" s="512">
        <v>0</v>
      </c>
      <c r="K25" s="512">
        <v>0</v>
      </c>
      <c r="L25" s="512">
        <v>0</v>
      </c>
      <c r="M25" s="512">
        <v>0</v>
      </c>
      <c r="N25" s="512">
        <v>0</v>
      </c>
      <c r="O25" s="512">
        <v>0</v>
      </c>
      <c r="P25" s="512">
        <v>0</v>
      </c>
      <c r="Q25" s="512">
        <v>0</v>
      </c>
      <c r="R25" s="512">
        <v>0</v>
      </c>
      <c r="S25" s="512">
        <v>0</v>
      </c>
      <c r="T25" s="512"/>
      <c r="U25" s="512">
        <v>0</v>
      </c>
      <c r="V25" s="512">
        <v>0</v>
      </c>
      <c r="W25" s="512">
        <v>0</v>
      </c>
      <c r="X25" s="512">
        <v>0</v>
      </c>
      <c r="Y25" s="512">
        <v>0</v>
      </c>
      <c r="Z25" s="512">
        <v>0</v>
      </c>
      <c r="AA25" s="318"/>
    </row>
    <row r="26" spans="1:27" s="91" customFormat="1" ht="16.5" customHeight="1" x14ac:dyDescent="0.45">
      <c r="A26" s="99" t="s">
        <v>105</v>
      </c>
      <c r="B26" s="512">
        <v>0.01</v>
      </c>
      <c r="C26" s="512">
        <v>0.02</v>
      </c>
      <c r="D26" s="512">
        <v>0.02</v>
      </c>
      <c r="E26" s="512">
        <v>0.02</v>
      </c>
      <c r="F26" s="512">
        <v>0.03</v>
      </c>
      <c r="G26" s="512">
        <v>0.01</v>
      </c>
      <c r="H26" s="512">
        <v>0.01</v>
      </c>
      <c r="I26" s="512">
        <v>0</v>
      </c>
      <c r="J26" s="512">
        <v>0</v>
      </c>
      <c r="K26" s="512">
        <v>0</v>
      </c>
      <c r="L26" s="512">
        <v>0.01</v>
      </c>
      <c r="M26" s="512">
        <v>0.01</v>
      </c>
      <c r="N26" s="512">
        <v>0.01</v>
      </c>
      <c r="O26" s="512">
        <v>0.01</v>
      </c>
      <c r="P26" s="512">
        <v>0.02</v>
      </c>
      <c r="Q26" s="512">
        <v>0</v>
      </c>
      <c r="R26" s="512">
        <v>0.01</v>
      </c>
      <c r="S26" s="512">
        <v>0.01</v>
      </c>
      <c r="T26" s="512">
        <v>0.01</v>
      </c>
      <c r="U26" s="512">
        <v>0.01</v>
      </c>
      <c r="V26" s="512">
        <v>0.01</v>
      </c>
      <c r="W26" s="512">
        <v>0.01</v>
      </c>
      <c r="X26" s="512">
        <v>0</v>
      </c>
      <c r="Y26" s="512">
        <v>0</v>
      </c>
      <c r="Z26" s="512">
        <v>0.01</v>
      </c>
      <c r="AA26" s="318"/>
    </row>
    <row r="27" spans="1:27" s="91" customFormat="1" ht="16.5" customHeight="1" x14ac:dyDescent="0.45">
      <c r="A27" s="99" t="s">
        <v>3</v>
      </c>
      <c r="B27" s="512"/>
      <c r="C27" s="512">
        <v>0</v>
      </c>
      <c r="D27" s="512"/>
      <c r="E27" s="512"/>
      <c r="F27" s="512"/>
      <c r="G27" s="512">
        <v>0</v>
      </c>
      <c r="H27" s="512">
        <v>0</v>
      </c>
      <c r="I27" s="512">
        <v>0</v>
      </c>
      <c r="J27" s="512">
        <v>0</v>
      </c>
      <c r="K27" s="512">
        <v>0</v>
      </c>
      <c r="L27" s="512"/>
      <c r="M27" s="512">
        <v>0</v>
      </c>
      <c r="N27" s="512">
        <v>0</v>
      </c>
      <c r="O27" s="512">
        <v>0</v>
      </c>
      <c r="P27" s="512">
        <v>0</v>
      </c>
      <c r="Q27" s="512">
        <v>0.01</v>
      </c>
      <c r="R27" s="512">
        <v>0</v>
      </c>
      <c r="S27" s="512">
        <v>0</v>
      </c>
      <c r="T27" s="512">
        <v>0</v>
      </c>
      <c r="U27" s="512">
        <v>0</v>
      </c>
      <c r="V27" s="512">
        <v>0</v>
      </c>
      <c r="W27" s="512">
        <v>0</v>
      </c>
      <c r="X27" s="512">
        <v>0</v>
      </c>
      <c r="Y27" s="512">
        <v>0</v>
      </c>
      <c r="Z27" s="512">
        <v>0</v>
      </c>
      <c r="AA27" s="318"/>
    </row>
    <row r="28" spans="1:27" s="91" customFormat="1" ht="16.5" customHeight="1" x14ac:dyDescent="0.45">
      <c r="A28" s="101" t="s">
        <v>276</v>
      </c>
      <c r="B28" s="293">
        <v>1</v>
      </c>
      <c r="C28" s="293">
        <v>1</v>
      </c>
      <c r="D28" s="293">
        <v>1</v>
      </c>
      <c r="E28" s="293">
        <v>1</v>
      </c>
      <c r="F28" s="293">
        <v>1</v>
      </c>
      <c r="G28" s="293">
        <v>1</v>
      </c>
      <c r="H28" s="293">
        <v>1</v>
      </c>
      <c r="I28" s="293">
        <v>1</v>
      </c>
      <c r="J28" s="293">
        <v>1</v>
      </c>
      <c r="K28" s="293">
        <v>1</v>
      </c>
      <c r="L28" s="293">
        <v>1</v>
      </c>
      <c r="M28" s="293">
        <v>1</v>
      </c>
      <c r="N28" s="293">
        <v>1</v>
      </c>
      <c r="O28" s="293">
        <v>1</v>
      </c>
      <c r="P28" s="293">
        <v>1</v>
      </c>
      <c r="Q28" s="293">
        <v>1</v>
      </c>
      <c r="R28" s="293">
        <v>1</v>
      </c>
      <c r="S28" s="293">
        <v>1</v>
      </c>
      <c r="T28" s="293">
        <v>1</v>
      </c>
      <c r="U28" s="293">
        <v>1</v>
      </c>
      <c r="V28" s="293">
        <v>1</v>
      </c>
      <c r="W28" s="293">
        <v>1</v>
      </c>
      <c r="X28" s="293">
        <v>1</v>
      </c>
      <c r="Y28" s="293">
        <v>1</v>
      </c>
      <c r="Z28" s="293">
        <v>1</v>
      </c>
      <c r="AA28" s="318"/>
    </row>
    <row r="29" spans="1:27" s="91" customFormat="1" ht="6.75" customHeight="1" x14ac:dyDescent="0.45">
      <c r="A29" s="95"/>
      <c r="B29" s="95"/>
      <c r="C29" s="95"/>
      <c r="D29" s="161"/>
      <c r="E29" s="161"/>
      <c r="F29" s="95"/>
      <c r="G29" s="95"/>
      <c r="H29" s="95"/>
      <c r="I29" s="161"/>
      <c r="J29" s="161"/>
      <c r="K29" s="95"/>
      <c r="L29" s="95"/>
      <c r="M29" s="95"/>
      <c r="N29" s="161"/>
      <c r="O29" s="161"/>
      <c r="P29" s="95"/>
      <c r="Q29" s="95"/>
      <c r="R29" s="95"/>
      <c r="S29" s="161"/>
      <c r="T29" s="161"/>
      <c r="U29" s="95"/>
      <c r="V29" s="95"/>
      <c r="W29" s="95"/>
      <c r="X29" s="161"/>
      <c r="Y29" s="161"/>
      <c r="Z29" s="95"/>
      <c r="AA29" s="318"/>
    </row>
    <row r="30" spans="1:27" s="91" customFormat="1" ht="12.95" customHeight="1" x14ac:dyDescent="0.45">
      <c r="A30" s="102"/>
      <c r="B30" s="102"/>
      <c r="C30" s="102"/>
      <c r="D30" s="218"/>
      <c r="E30" s="218"/>
      <c r="F30" s="102"/>
      <c r="G30" s="102"/>
      <c r="H30" s="102"/>
      <c r="I30" s="218"/>
      <c r="J30" s="218"/>
      <c r="K30" s="102"/>
      <c r="L30" s="102"/>
      <c r="M30" s="102"/>
      <c r="N30" s="218"/>
      <c r="O30" s="218"/>
      <c r="P30" s="102"/>
      <c r="Q30" s="102"/>
      <c r="R30" s="102"/>
      <c r="S30" s="218"/>
      <c r="T30" s="218"/>
      <c r="U30" s="102"/>
      <c r="V30" s="102"/>
      <c r="W30" s="102"/>
      <c r="X30" s="218"/>
      <c r="Y30" s="218"/>
      <c r="Z30" s="102"/>
      <c r="AA30" s="318"/>
    </row>
    <row r="31" spans="1:27" s="91" customFormat="1" ht="12.95" customHeight="1" x14ac:dyDescent="0.45">
      <c r="A31" s="102"/>
      <c r="B31" s="102"/>
      <c r="C31" s="102"/>
      <c r="D31" s="218"/>
      <c r="E31" s="218"/>
      <c r="F31" s="102"/>
      <c r="G31" s="102"/>
      <c r="H31" s="102"/>
      <c r="I31" s="218"/>
      <c r="J31" s="218"/>
      <c r="K31" s="102"/>
      <c r="L31" s="102"/>
      <c r="M31" s="102"/>
      <c r="N31" s="218"/>
      <c r="O31" s="218"/>
      <c r="P31" s="102"/>
      <c r="Q31" s="102"/>
      <c r="R31" s="102"/>
      <c r="S31" s="218"/>
      <c r="T31" s="218"/>
      <c r="U31" s="102"/>
      <c r="V31" s="102"/>
      <c r="W31" s="102"/>
      <c r="X31" s="218"/>
      <c r="Y31" s="218"/>
      <c r="Z31" s="102"/>
      <c r="AA31" s="318"/>
    </row>
    <row r="32" spans="1:27" s="91" customFormat="1" ht="12.95" customHeight="1" x14ac:dyDescent="0.45">
      <c r="A32" s="102"/>
      <c r="B32" s="102"/>
      <c r="C32" s="102"/>
      <c r="D32" s="218"/>
      <c r="E32" s="218"/>
      <c r="F32" s="102"/>
      <c r="G32" s="102"/>
      <c r="H32" s="102"/>
      <c r="I32" s="218"/>
      <c r="J32" s="218"/>
      <c r="K32" s="102"/>
      <c r="L32" s="102"/>
      <c r="M32" s="102"/>
      <c r="N32" s="218"/>
      <c r="O32" s="218"/>
      <c r="P32" s="102"/>
      <c r="Q32" s="102"/>
      <c r="R32" s="102"/>
      <c r="S32" s="218"/>
      <c r="T32" s="218"/>
      <c r="U32" s="102"/>
      <c r="V32" s="102"/>
      <c r="W32" s="102"/>
      <c r="X32" s="218"/>
      <c r="Y32" s="218"/>
      <c r="Z32" s="102"/>
      <c r="AA32" s="318"/>
    </row>
    <row r="33" spans="1:27" s="91" customFormat="1" ht="12.95" customHeight="1" x14ac:dyDescent="0.45">
      <c r="A33" s="102"/>
      <c r="B33" s="102"/>
      <c r="C33" s="102"/>
      <c r="D33" s="218"/>
      <c r="E33" s="218"/>
      <c r="F33" s="102"/>
      <c r="G33" s="102"/>
      <c r="H33" s="102"/>
      <c r="I33" s="218"/>
      <c r="J33" s="218"/>
      <c r="K33" s="102"/>
      <c r="L33" s="102"/>
      <c r="M33" s="102"/>
      <c r="N33" s="218"/>
      <c r="O33" s="218"/>
      <c r="P33" s="102"/>
      <c r="Q33" s="102"/>
      <c r="R33" s="102"/>
      <c r="S33" s="218"/>
      <c r="T33" s="218"/>
      <c r="U33" s="102"/>
      <c r="V33" s="102"/>
      <c r="W33" s="102"/>
      <c r="X33" s="218"/>
      <c r="Y33" s="218"/>
      <c r="Z33" s="102"/>
      <c r="AA33" s="318"/>
    </row>
    <row r="34" spans="1:27" s="91" customFormat="1" ht="12.95" customHeight="1" x14ac:dyDescent="0.45">
      <c r="A34" s="102"/>
      <c r="B34" s="102"/>
      <c r="C34" s="102"/>
      <c r="D34" s="218"/>
      <c r="E34" s="218"/>
      <c r="F34" s="102"/>
      <c r="G34" s="102"/>
      <c r="H34" s="102"/>
      <c r="I34" s="218"/>
      <c r="J34" s="218"/>
      <c r="K34" s="102"/>
      <c r="L34" s="102"/>
      <c r="M34" s="102"/>
      <c r="N34" s="218"/>
      <c r="O34" s="218"/>
      <c r="P34" s="102"/>
      <c r="Q34" s="102"/>
      <c r="R34" s="102"/>
      <c r="S34" s="218"/>
      <c r="T34" s="218"/>
      <c r="U34" s="102"/>
      <c r="V34" s="102"/>
      <c r="W34" s="102"/>
      <c r="X34" s="218"/>
      <c r="Y34" s="218"/>
      <c r="Z34" s="102"/>
      <c r="AA34" s="318"/>
    </row>
    <row r="35" spans="1:27" s="91" customFormat="1" ht="12.95" customHeight="1" x14ac:dyDescent="0.45">
      <c r="A35" s="102"/>
      <c r="B35" s="102"/>
      <c r="C35" s="102"/>
      <c r="D35" s="218"/>
      <c r="E35" s="218"/>
      <c r="F35" s="102"/>
      <c r="G35" s="102"/>
      <c r="H35" s="102"/>
      <c r="I35" s="218"/>
      <c r="J35" s="218"/>
      <c r="K35" s="102"/>
      <c r="L35" s="102"/>
      <c r="M35" s="102"/>
      <c r="N35" s="218"/>
      <c r="O35" s="218"/>
      <c r="P35" s="102"/>
      <c r="Q35" s="102"/>
      <c r="R35" s="102"/>
      <c r="S35" s="218"/>
      <c r="T35" s="218"/>
      <c r="U35" s="102"/>
      <c r="V35" s="102"/>
      <c r="W35" s="102"/>
      <c r="X35" s="218"/>
      <c r="Y35" s="218"/>
      <c r="Z35" s="102"/>
      <c r="AA35" s="318"/>
    </row>
  </sheetData>
  <mergeCells count="9">
    <mergeCell ref="B17:Z17"/>
    <mergeCell ref="B6:Z6"/>
    <mergeCell ref="A2:Z2"/>
    <mergeCell ref="A3:Z3"/>
    <mergeCell ref="B4:F4"/>
    <mergeCell ref="G4:K4"/>
    <mergeCell ref="L4:P4"/>
    <mergeCell ref="Q4:U4"/>
    <mergeCell ref="V4:Z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fitToPage="1"/>
  </sheetPr>
  <dimension ref="A1:K25"/>
  <sheetViews>
    <sheetView showGridLines="0" workbookViewId="0"/>
  </sheetViews>
  <sheetFormatPr defaultColWidth="18.73046875" defaultRowHeight="12.95" customHeight="1" x14ac:dyDescent="0.35"/>
  <cols>
    <col min="1" max="1" width="56.59765625" style="8" customWidth="1"/>
    <col min="2" max="6" width="15.59765625" style="8" customWidth="1"/>
    <col min="7" max="16384" width="18.73046875" style="8"/>
  </cols>
  <sheetData>
    <row r="1" spans="1:11" ht="15.75" customHeight="1" x14ac:dyDescent="0.35">
      <c r="A1" s="22"/>
      <c r="B1" s="27"/>
      <c r="C1" s="27"/>
    </row>
    <row r="2" spans="1:11" ht="19.5" customHeight="1" x14ac:dyDescent="0.35">
      <c r="A2" s="715" t="s">
        <v>554</v>
      </c>
      <c r="B2" s="715"/>
      <c r="C2" s="715"/>
      <c r="D2" s="715"/>
      <c r="E2" s="715"/>
      <c r="F2" s="715"/>
    </row>
    <row r="3" spans="1:11" ht="15" customHeight="1" x14ac:dyDescent="0.35">
      <c r="A3" s="814" t="s">
        <v>691</v>
      </c>
      <c r="B3" s="814"/>
      <c r="C3" s="814"/>
      <c r="D3" s="814"/>
      <c r="E3" s="814"/>
      <c r="F3" s="814"/>
    </row>
    <row r="4" spans="1:11" s="13" customFormat="1" ht="30" customHeight="1" x14ac:dyDescent="0.35">
      <c r="A4" s="120"/>
      <c r="B4" s="114" t="s">
        <v>34</v>
      </c>
      <c r="C4" s="114" t="s">
        <v>15</v>
      </c>
      <c r="D4" s="114" t="s">
        <v>16</v>
      </c>
      <c r="E4" s="114" t="s">
        <v>17</v>
      </c>
      <c r="F4" s="114" t="s">
        <v>18</v>
      </c>
    </row>
    <row r="5" spans="1:11" s="13" customFormat="1" ht="30" customHeight="1" x14ac:dyDescent="0.35">
      <c r="A5" s="55"/>
      <c r="B5" s="750" t="s">
        <v>300</v>
      </c>
      <c r="C5" s="750"/>
      <c r="D5" s="750"/>
      <c r="E5" s="750"/>
      <c r="F5" s="750"/>
    </row>
    <row r="6" spans="1:11" ht="30" customHeight="1" x14ac:dyDescent="0.45">
      <c r="A6" s="85" t="s">
        <v>298</v>
      </c>
      <c r="B6" s="88">
        <v>188</v>
      </c>
      <c r="C6" s="88">
        <v>9462</v>
      </c>
      <c r="D6" s="88">
        <v>1670</v>
      </c>
      <c r="E6" s="88">
        <v>3864</v>
      </c>
      <c r="F6" s="88">
        <v>15184</v>
      </c>
    </row>
    <row r="7" spans="1:11" ht="30" customHeight="1" x14ac:dyDescent="0.45">
      <c r="A7" s="85" t="s">
        <v>179</v>
      </c>
      <c r="B7" s="163">
        <v>20</v>
      </c>
      <c r="C7" s="163">
        <v>1466</v>
      </c>
      <c r="D7" s="163">
        <v>154</v>
      </c>
      <c r="E7" s="163">
        <v>621</v>
      </c>
      <c r="F7" s="163">
        <v>2261</v>
      </c>
    </row>
    <row r="8" spans="1:11" ht="16.5" customHeight="1" x14ac:dyDescent="0.45">
      <c r="A8" s="124" t="s">
        <v>98</v>
      </c>
      <c r="B8" s="164"/>
      <c r="C8" s="164"/>
      <c r="D8" s="164"/>
      <c r="E8" s="164"/>
      <c r="F8" s="163"/>
    </row>
    <row r="9" spans="1:11" ht="16.5" customHeight="1" x14ac:dyDescent="0.45">
      <c r="A9" s="50" t="s">
        <v>39</v>
      </c>
      <c r="B9" s="164">
        <v>0</v>
      </c>
      <c r="C9" s="164">
        <v>87</v>
      </c>
      <c r="D9" s="164">
        <v>4</v>
      </c>
      <c r="E9" s="164">
        <v>39</v>
      </c>
      <c r="F9" s="163">
        <v>130</v>
      </c>
    </row>
    <row r="10" spans="1:11" ht="16.5" customHeight="1" x14ac:dyDescent="0.45">
      <c r="A10" s="50" t="s">
        <v>40</v>
      </c>
      <c r="B10" s="164">
        <v>0</v>
      </c>
      <c r="C10" s="164">
        <v>265</v>
      </c>
      <c r="D10" s="164">
        <v>20</v>
      </c>
      <c r="E10" s="164">
        <v>21</v>
      </c>
      <c r="F10" s="163">
        <v>306</v>
      </c>
    </row>
    <row r="11" spans="1:11" ht="30" customHeight="1" x14ac:dyDescent="0.45">
      <c r="A11" s="85" t="s">
        <v>180</v>
      </c>
      <c r="B11" s="163">
        <v>20</v>
      </c>
      <c r="C11" s="163">
        <v>1002</v>
      </c>
      <c r="D11" s="163">
        <v>99</v>
      </c>
      <c r="E11" s="163">
        <v>769</v>
      </c>
      <c r="F11" s="163">
        <v>1890</v>
      </c>
    </row>
    <row r="12" spans="1:11" s="15" customFormat="1" ht="33" customHeight="1" x14ac:dyDescent="0.45">
      <c r="A12" s="85" t="s">
        <v>299</v>
      </c>
      <c r="B12" s="88">
        <v>187</v>
      </c>
      <c r="C12" s="88">
        <v>9912</v>
      </c>
      <c r="D12" s="88">
        <v>1719</v>
      </c>
      <c r="E12" s="88">
        <v>3696</v>
      </c>
      <c r="F12" s="88">
        <v>15514</v>
      </c>
      <c r="G12" s="254"/>
      <c r="H12" s="254"/>
      <c r="I12" s="254"/>
      <c r="J12" s="254"/>
      <c r="K12" s="254"/>
    </row>
    <row r="13" spans="1:11" s="15" customFormat="1" ht="29.25" customHeight="1" x14ac:dyDescent="0.45">
      <c r="A13" s="202" t="s">
        <v>583</v>
      </c>
      <c r="B13" s="253"/>
      <c r="C13" s="253"/>
      <c r="D13" s="253"/>
      <c r="E13" s="253"/>
      <c r="F13" s="88"/>
      <c r="G13" s="254"/>
      <c r="H13" s="254"/>
      <c r="I13" s="254"/>
      <c r="J13" s="254"/>
      <c r="K13" s="254"/>
    </row>
    <row r="14" spans="1:11" s="15" customFormat="1" ht="15" customHeight="1" x14ac:dyDescent="0.45">
      <c r="A14" s="130" t="s">
        <v>584</v>
      </c>
      <c r="B14" s="513">
        <v>1</v>
      </c>
      <c r="C14" s="513">
        <v>57</v>
      </c>
      <c r="D14" s="513">
        <v>9</v>
      </c>
      <c r="E14" s="513">
        <v>16</v>
      </c>
      <c r="F14" s="164">
        <v>83</v>
      </c>
      <c r="G14" s="254"/>
      <c r="H14" s="254"/>
      <c r="I14" s="254"/>
      <c r="J14" s="254"/>
      <c r="K14" s="254"/>
    </row>
    <row r="15" spans="1:11" s="15" customFormat="1" ht="15" customHeight="1" x14ac:dyDescent="0.45">
      <c r="A15" s="130" t="s">
        <v>585</v>
      </c>
      <c r="B15" s="513">
        <v>5</v>
      </c>
      <c r="C15" s="513">
        <v>125</v>
      </c>
      <c r="D15" s="513">
        <v>41</v>
      </c>
      <c r="E15" s="513">
        <v>35</v>
      </c>
      <c r="F15" s="164">
        <v>205</v>
      </c>
      <c r="G15" s="254"/>
      <c r="H15" s="254"/>
      <c r="I15" s="254"/>
      <c r="J15" s="254"/>
      <c r="K15" s="254"/>
    </row>
    <row r="16" spans="1:11" s="15" customFormat="1" ht="15" customHeight="1" x14ac:dyDescent="0.45">
      <c r="A16" s="130"/>
      <c r="B16" s="253"/>
      <c r="C16" s="253"/>
      <c r="D16" s="253"/>
      <c r="E16" s="253"/>
      <c r="F16" s="253"/>
      <c r="G16" s="254"/>
      <c r="H16" s="254"/>
      <c r="I16" s="254"/>
      <c r="J16" s="254"/>
      <c r="K16" s="254"/>
    </row>
    <row r="17" spans="1:6" ht="31.5" customHeight="1" x14ac:dyDescent="0.45">
      <c r="A17" s="102"/>
      <c r="B17" s="753" t="s">
        <v>301</v>
      </c>
      <c r="C17" s="753"/>
      <c r="D17" s="753"/>
      <c r="E17" s="753"/>
      <c r="F17" s="753"/>
    </row>
    <row r="18" spans="1:6" ht="33" customHeight="1" x14ac:dyDescent="0.45">
      <c r="A18" s="165" t="s">
        <v>181</v>
      </c>
      <c r="B18" s="88">
        <v>17094</v>
      </c>
      <c r="C18" s="88">
        <v>331653</v>
      </c>
      <c r="D18" s="88">
        <v>112379</v>
      </c>
      <c r="E18" s="88">
        <v>102997</v>
      </c>
      <c r="F18" s="88">
        <v>564122</v>
      </c>
    </row>
    <row r="19" spans="1:6" ht="30" customHeight="1" x14ac:dyDescent="0.45">
      <c r="A19" s="85" t="s">
        <v>182</v>
      </c>
      <c r="B19" s="88">
        <v>18846</v>
      </c>
      <c r="C19" s="88">
        <v>386172</v>
      </c>
      <c r="D19" s="88">
        <v>128006</v>
      </c>
      <c r="E19" s="88">
        <v>114436</v>
      </c>
      <c r="F19" s="88">
        <v>647460</v>
      </c>
    </row>
    <row r="20" spans="1:6" ht="6.75" customHeight="1" x14ac:dyDescent="0.45">
      <c r="A20" s="95"/>
      <c r="B20" s="95"/>
      <c r="C20" s="95"/>
      <c r="D20" s="95"/>
      <c r="E20" s="95"/>
      <c r="F20" s="95"/>
    </row>
    <row r="21" spans="1:6" ht="9.75" customHeight="1" x14ac:dyDescent="0.45">
      <c r="A21" s="102"/>
      <c r="B21" s="102"/>
      <c r="C21" s="102"/>
      <c r="D21" s="91"/>
      <c r="E21" s="102"/>
      <c r="F21" s="102"/>
    </row>
    <row r="22" spans="1:6" ht="30" customHeight="1" x14ac:dyDescent="0.35">
      <c r="A22" s="815"/>
      <c r="B22" s="815"/>
      <c r="C22" s="815"/>
      <c r="D22" s="815"/>
      <c r="E22" s="815"/>
      <c r="F22" s="815"/>
    </row>
    <row r="23" spans="1:6" ht="12.95" customHeight="1" x14ac:dyDescent="0.45">
      <c r="A23" s="102"/>
      <c r="B23" s="102"/>
      <c r="C23" s="102"/>
      <c r="D23" s="102"/>
      <c r="E23" s="102"/>
      <c r="F23" s="102"/>
    </row>
    <row r="24" spans="1:6" ht="12.95" customHeight="1" x14ac:dyDescent="0.45">
      <c r="A24" s="102"/>
      <c r="B24" s="102"/>
      <c r="C24" s="102"/>
      <c r="D24" s="102"/>
      <c r="E24" s="102"/>
      <c r="F24" s="102"/>
    </row>
    <row r="25" spans="1:6" ht="12.95" customHeight="1" x14ac:dyDescent="0.45">
      <c r="A25" s="102"/>
      <c r="B25" s="102"/>
      <c r="C25" s="102"/>
      <c r="D25" s="102"/>
      <c r="E25" s="102"/>
      <c r="F25" s="102"/>
    </row>
  </sheetData>
  <mergeCells count="5">
    <mergeCell ref="A2:F2"/>
    <mergeCell ref="A3:F3"/>
    <mergeCell ref="B5:F5"/>
    <mergeCell ref="B17:F17"/>
    <mergeCell ref="A22:F22"/>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autoPageBreaks="0" fitToPage="1"/>
  </sheetPr>
  <dimension ref="A1:Z23"/>
  <sheetViews>
    <sheetView showGridLines="0" workbookViewId="0"/>
  </sheetViews>
  <sheetFormatPr defaultColWidth="18.73046875" defaultRowHeight="12.95" customHeight="1" x14ac:dyDescent="0.35"/>
  <cols>
    <col min="1" max="1" width="60.73046875" style="8" customWidth="1"/>
    <col min="2" max="3" width="15.73046875" style="8" customWidth="1"/>
    <col min="4" max="5" width="15.73046875" style="40" customWidth="1"/>
    <col min="6" max="8" width="15.73046875" style="8" customWidth="1"/>
    <col min="9" max="10" width="15.73046875" style="40" customWidth="1"/>
    <col min="11" max="13" width="15.73046875" style="8" customWidth="1"/>
    <col min="14" max="15" width="15.73046875" style="40" customWidth="1"/>
    <col min="16" max="18" width="15.73046875" style="8" customWidth="1"/>
    <col min="19" max="20" width="15.73046875" style="40" customWidth="1"/>
    <col min="21" max="23" width="15.73046875" style="8" customWidth="1"/>
    <col min="24" max="25" width="15.73046875" style="40" customWidth="1"/>
    <col min="26" max="26" width="15.73046875" style="8" customWidth="1"/>
    <col min="27" max="16384" width="18.73046875" style="9"/>
  </cols>
  <sheetData>
    <row r="1" spans="1:26" ht="15.75" customHeight="1" x14ac:dyDescent="0.35">
      <c r="A1" s="258"/>
    </row>
    <row r="2" spans="1:26" ht="19.5" customHeight="1" x14ac:dyDescent="0.35">
      <c r="A2" s="715" t="s">
        <v>553</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6" s="91" customFormat="1" ht="18.75" customHeight="1" x14ac:dyDescent="0.45">
      <c r="A3" s="811"/>
      <c r="B3" s="811"/>
      <c r="C3" s="811"/>
      <c r="D3" s="811"/>
      <c r="E3" s="811"/>
      <c r="F3" s="811"/>
      <c r="G3" s="811"/>
      <c r="H3" s="811"/>
      <c r="I3" s="811"/>
      <c r="J3" s="811"/>
      <c r="K3" s="811"/>
      <c r="L3" s="811"/>
      <c r="M3" s="811"/>
      <c r="N3" s="811"/>
      <c r="O3" s="811"/>
      <c r="P3" s="811"/>
      <c r="Q3" s="811"/>
      <c r="R3" s="811"/>
      <c r="S3" s="811"/>
      <c r="T3" s="811"/>
      <c r="U3" s="811"/>
      <c r="V3" s="811"/>
      <c r="W3" s="811"/>
      <c r="X3" s="811"/>
      <c r="Y3" s="811"/>
      <c r="Z3" s="811"/>
    </row>
    <row r="4" spans="1:26" s="91" customFormat="1" ht="30" customHeight="1" x14ac:dyDescent="0.45">
      <c r="A4" s="335"/>
      <c r="B4" s="739" t="s">
        <v>34</v>
      </c>
      <c r="C4" s="738"/>
      <c r="D4" s="738"/>
      <c r="E4" s="738"/>
      <c r="F4" s="755"/>
      <c r="G4" s="739" t="s">
        <v>15</v>
      </c>
      <c r="H4" s="738"/>
      <c r="I4" s="738"/>
      <c r="J4" s="738"/>
      <c r="K4" s="755"/>
      <c r="L4" s="739" t="s">
        <v>16</v>
      </c>
      <c r="M4" s="738"/>
      <c r="N4" s="738"/>
      <c r="O4" s="738"/>
      <c r="P4" s="755"/>
      <c r="Q4" s="739" t="s">
        <v>17</v>
      </c>
      <c r="R4" s="738"/>
      <c r="S4" s="738"/>
      <c r="T4" s="738"/>
      <c r="U4" s="755"/>
      <c r="V4" s="739" t="s">
        <v>18</v>
      </c>
      <c r="W4" s="738"/>
      <c r="X4" s="738"/>
      <c r="Y4" s="738"/>
      <c r="Z4" s="755"/>
    </row>
    <row r="5" spans="1:26" s="259" customFormat="1" ht="36" customHeight="1" x14ac:dyDescent="0.35">
      <c r="A5" s="405"/>
      <c r="B5" s="469" t="s">
        <v>358</v>
      </c>
      <c r="C5" s="469" t="s">
        <v>359</v>
      </c>
      <c r="D5" s="567"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row>
    <row r="6" spans="1:26" s="259" customFormat="1" ht="36" customHeight="1" x14ac:dyDescent="0.35">
      <c r="A6" s="55"/>
      <c r="B6" s="750" t="s">
        <v>448</v>
      </c>
      <c r="C6" s="750"/>
      <c r="D6" s="750"/>
      <c r="E6" s="750"/>
      <c r="F6" s="750"/>
      <c r="G6" s="750"/>
      <c r="H6" s="750"/>
      <c r="I6" s="750"/>
      <c r="J6" s="750"/>
      <c r="K6" s="750"/>
      <c r="L6" s="750"/>
      <c r="M6" s="750"/>
      <c r="N6" s="750"/>
      <c r="O6" s="750"/>
      <c r="P6" s="750"/>
      <c r="Q6" s="750"/>
      <c r="R6" s="750"/>
      <c r="S6" s="750"/>
      <c r="T6" s="750"/>
      <c r="U6" s="750"/>
      <c r="V6" s="750"/>
      <c r="W6" s="750"/>
      <c r="X6" s="750"/>
      <c r="Y6" s="750"/>
      <c r="Z6" s="750"/>
    </row>
    <row r="7" spans="1:26" s="8" customFormat="1" ht="30" customHeight="1" x14ac:dyDescent="0.45">
      <c r="A7" s="85" t="s">
        <v>298</v>
      </c>
      <c r="B7" s="88">
        <v>55</v>
      </c>
      <c r="C7" s="88">
        <v>190</v>
      </c>
      <c r="D7" s="88">
        <v>210</v>
      </c>
      <c r="E7" s="88">
        <v>213</v>
      </c>
      <c r="F7" s="88">
        <v>188</v>
      </c>
      <c r="G7" s="88">
        <v>1625</v>
      </c>
      <c r="H7" s="88">
        <v>9955</v>
      </c>
      <c r="I7" s="88">
        <v>9739</v>
      </c>
      <c r="J7" s="88">
        <v>9744</v>
      </c>
      <c r="K7" s="88">
        <v>9462</v>
      </c>
      <c r="L7" s="88">
        <v>254</v>
      </c>
      <c r="M7" s="88">
        <v>1703</v>
      </c>
      <c r="N7" s="88">
        <v>1595</v>
      </c>
      <c r="O7" s="88">
        <v>1651</v>
      </c>
      <c r="P7" s="88">
        <v>1670</v>
      </c>
      <c r="Q7" s="88">
        <v>184</v>
      </c>
      <c r="R7" s="88">
        <v>2468</v>
      </c>
      <c r="S7" s="88">
        <v>2952</v>
      </c>
      <c r="T7" s="88">
        <v>2798</v>
      </c>
      <c r="U7" s="88">
        <v>3864</v>
      </c>
      <c r="V7" s="88">
        <v>2119</v>
      </c>
      <c r="W7" s="88">
        <v>14317</v>
      </c>
      <c r="X7" s="88">
        <v>14495</v>
      </c>
      <c r="Y7" s="88">
        <v>14407</v>
      </c>
      <c r="Z7" s="88">
        <v>15184</v>
      </c>
    </row>
    <row r="8" spans="1:26" s="8" customFormat="1" ht="30" customHeight="1" x14ac:dyDescent="0.45">
      <c r="A8" s="85" t="s">
        <v>179</v>
      </c>
      <c r="B8" s="163">
        <v>142</v>
      </c>
      <c r="C8" s="163">
        <v>40</v>
      </c>
      <c r="D8" s="163">
        <v>32</v>
      </c>
      <c r="E8" s="163">
        <v>22</v>
      </c>
      <c r="F8" s="163">
        <v>20</v>
      </c>
      <c r="G8" s="163">
        <v>7632</v>
      </c>
      <c r="H8" s="163">
        <v>1241</v>
      </c>
      <c r="I8" s="163">
        <v>1338</v>
      </c>
      <c r="J8" s="163">
        <v>1158</v>
      </c>
      <c r="K8" s="163">
        <v>1466</v>
      </c>
      <c r="L8" s="163">
        <v>1108</v>
      </c>
      <c r="M8" s="163">
        <v>135</v>
      </c>
      <c r="N8" s="163">
        <v>183</v>
      </c>
      <c r="O8" s="163">
        <v>140</v>
      </c>
      <c r="P8" s="163">
        <v>154</v>
      </c>
      <c r="Q8" s="163">
        <v>1351</v>
      </c>
      <c r="R8" s="163">
        <v>829</v>
      </c>
      <c r="S8" s="163">
        <v>783</v>
      </c>
      <c r="T8" s="163">
        <v>1411</v>
      </c>
      <c r="U8" s="163">
        <v>621</v>
      </c>
      <c r="V8" s="163">
        <v>10233</v>
      </c>
      <c r="W8" s="163">
        <v>2245</v>
      </c>
      <c r="X8" s="163">
        <v>2337</v>
      </c>
      <c r="Y8" s="163">
        <v>2731</v>
      </c>
      <c r="Z8" s="163">
        <v>2261</v>
      </c>
    </row>
    <row r="9" spans="1:26" s="8" customFormat="1" ht="16.5" customHeight="1" x14ac:dyDescent="0.45">
      <c r="A9" s="124" t="s">
        <v>98</v>
      </c>
      <c r="B9" s="164"/>
      <c r="C9" s="164"/>
      <c r="D9" s="164"/>
      <c r="E9" s="164"/>
      <c r="F9" s="164"/>
      <c r="G9" s="164"/>
      <c r="H9" s="164"/>
      <c r="I9" s="164"/>
      <c r="J9" s="164"/>
      <c r="K9" s="164"/>
      <c r="L9" s="164"/>
      <c r="M9" s="164"/>
      <c r="N9" s="164"/>
      <c r="O9" s="164"/>
      <c r="P9" s="164"/>
      <c r="Q9" s="164"/>
      <c r="R9" s="164"/>
      <c r="S9" s="164"/>
      <c r="T9" s="164"/>
      <c r="U9" s="164"/>
      <c r="V9" s="164"/>
      <c r="W9" s="164"/>
      <c r="X9" s="164"/>
      <c r="Y9" s="164"/>
      <c r="Z9" s="164"/>
    </row>
    <row r="10" spans="1:26" s="8" customFormat="1" ht="16.5" customHeight="1" x14ac:dyDescent="0.45">
      <c r="A10" s="50" t="s">
        <v>39</v>
      </c>
      <c r="B10" s="164">
        <v>8</v>
      </c>
      <c r="C10" s="164">
        <v>0</v>
      </c>
      <c r="D10" s="164">
        <v>0</v>
      </c>
      <c r="E10" s="164">
        <v>0</v>
      </c>
      <c r="F10" s="164">
        <v>0</v>
      </c>
      <c r="G10" s="164">
        <v>320</v>
      </c>
      <c r="H10" s="164">
        <v>53</v>
      </c>
      <c r="I10" s="164">
        <v>47</v>
      </c>
      <c r="J10" s="164">
        <v>57</v>
      </c>
      <c r="K10" s="164">
        <v>87</v>
      </c>
      <c r="L10" s="164">
        <v>27</v>
      </c>
      <c r="M10" s="164">
        <v>4</v>
      </c>
      <c r="N10" s="164">
        <v>5</v>
      </c>
      <c r="O10" s="164">
        <v>3</v>
      </c>
      <c r="P10" s="164">
        <v>4</v>
      </c>
      <c r="Q10" s="164">
        <v>149</v>
      </c>
      <c r="R10" s="164">
        <v>52</v>
      </c>
      <c r="S10" s="164">
        <v>45</v>
      </c>
      <c r="T10" s="164">
        <v>98</v>
      </c>
      <c r="U10" s="164">
        <v>39</v>
      </c>
      <c r="V10" s="164">
        <v>505</v>
      </c>
      <c r="W10" s="164">
        <v>110</v>
      </c>
      <c r="X10" s="164">
        <v>98</v>
      </c>
      <c r="Y10" s="164">
        <v>158</v>
      </c>
      <c r="Z10" s="164">
        <v>130</v>
      </c>
    </row>
    <row r="11" spans="1:26" s="8" customFormat="1" ht="16.5" customHeight="1" x14ac:dyDescent="0.45">
      <c r="A11" s="50" t="s">
        <v>40</v>
      </c>
      <c r="B11" s="164">
        <v>1</v>
      </c>
      <c r="C11" s="164">
        <v>0</v>
      </c>
      <c r="D11" s="164">
        <v>2</v>
      </c>
      <c r="E11" s="164">
        <v>0</v>
      </c>
      <c r="F11" s="164">
        <v>0</v>
      </c>
      <c r="G11" s="164">
        <v>52</v>
      </c>
      <c r="H11" s="164">
        <v>2</v>
      </c>
      <c r="I11" s="164">
        <v>5</v>
      </c>
      <c r="J11" s="164">
        <v>40</v>
      </c>
      <c r="K11" s="164">
        <v>265</v>
      </c>
      <c r="L11" s="164">
        <v>26</v>
      </c>
      <c r="M11" s="164">
        <v>0</v>
      </c>
      <c r="N11" s="164">
        <v>58</v>
      </c>
      <c r="O11" s="164">
        <v>0</v>
      </c>
      <c r="P11" s="164">
        <v>20</v>
      </c>
      <c r="Q11" s="164">
        <v>12</v>
      </c>
      <c r="R11" s="164">
        <v>4</v>
      </c>
      <c r="S11" s="164">
        <v>24</v>
      </c>
      <c r="T11" s="164">
        <v>489</v>
      </c>
      <c r="U11" s="164">
        <v>21</v>
      </c>
      <c r="V11" s="164">
        <v>91</v>
      </c>
      <c r="W11" s="164">
        <v>5</v>
      </c>
      <c r="X11" s="164">
        <v>89</v>
      </c>
      <c r="Y11" s="164">
        <v>529</v>
      </c>
      <c r="Z11" s="164">
        <v>306</v>
      </c>
    </row>
    <row r="12" spans="1:26" s="8" customFormat="1" ht="30" customHeight="1" x14ac:dyDescent="0.45">
      <c r="A12" s="85" t="s">
        <v>180</v>
      </c>
      <c r="B12" s="163">
        <v>16</v>
      </c>
      <c r="C12" s="163">
        <v>24</v>
      </c>
      <c r="D12" s="163">
        <v>24</v>
      </c>
      <c r="E12" s="163">
        <v>23</v>
      </c>
      <c r="F12" s="163">
        <v>20</v>
      </c>
      <c r="G12" s="163">
        <v>1220</v>
      </c>
      <c r="H12" s="163">
        <v>1458</v>
      </c>
      <c r="I12" s="163">
        <v>1310</v>
      </c>
      <c r="J12" s="163">
        <v>1146</v>
      </c>
      <c r="K12" s="163">
        <v>1002</v>
      </c>
      <c r="L12" s="163">
        <v>104</v>
      </c>
      <c r="M12" s="163">
        <v>172</v>
      </c>
      <c r="N12" s="163">
        <v>123</v>
      </c>
      <c r="O12" s="163">
        <v>124</v>
      </c>
      <c r="P12" s="163">
        <v>99</v>
      </c>
      <c r="Q12" s="163">
        <v>210</v>
      </c>
      <c r="R12" s="163">
        <v>397</v>
      </c>
      <c r="S12" s="163">
        <v>532</v>
      </c>
      <c r="T12" s="163">
        <v>631</v>
      </c>
      <c r="U12" s="163">
        <v>769</v>
      </c>
      <c r="V12" s="163">
        <v>1549</v>
      </c>
      <c r="W12" s="163">
        <v>2051</v>
      </c>
      <c r="X12" s="163">
        <v>1989</v>
      </c>
      <c r="Y12" s="163">
        <v>1924</v>
      </c>
      <c r="Z12" s="163">
        <v>1890</v>
      </c>
    </row>
    <row r="13" spans="1:26" s="15" customFormat="1" ht="33" customHeight="1" x14ac:dyDescent="0.45">
      <c r="A13" s="85" t="s">
        <v>299</v>
      </c>
      <c r="B13" s="88">
        <v>214</v>
      </c>
      <c r="C13" s="88">
        <v>211</v>
      </c>
      <c r="D13" s="88">
        <v>216</v>
      </c>
      <c r="E13" s="88">
        <v>211</v>
      </c>
      <c r="F13" s="88">
        <v>187</v>
      </c>
      <c r="G13" s="88">
        <v>9955</v>
      </c>
      <c r="H13" s="88">
        <v>9744</v>
      </c>
      <c r="I13" s="88">
        <v>9754</v>
      </c>
      <c r="J13" s="88">
        <v>9746</v>
      </c>
      <c r="K13" s="88">
        <v>9912</v>
      </c>
      <c r="L13" s="88">
        <v>1704</v>
      </c>
      <c r="M13" s="88">
        <v>1656</v>
      </c>
      <c r="N13" s="88">
        <v>1652</v>
      </c>
      <c r="O13" s="88">
        <v>1666</v>
      </c>
      <c r="P13" s="88">
        <v>1719</v>
      </c>
      <c r="Q13" s="88">
        <v>2449</v>
      </c>
      <c r="R13" s="88">
        <v>2962</v>
      </c>
      <c r="S13" s="88">
        <v>3289</v>
      </c>
      <c r="T13" s="88">
        <v>3826</v>
      </c>
      <c r="U13" s="88">
        <v>3696</v>
      </c>
      <c r="V13" s="88">
        <v>14322</v>
      </c>
      <c r="W13" s="88">
        <v>14573</v>
      </c>
      <c r="X13" s="88">
        <v>14911</v>
      </c>
      <c r="Y13" s="88">
        <v>15448</v>
      </c>
      <c r="Z13" s="88">
        <v>15514</v>
      </c>
    </row>
    <row r="14" spans="1:26" s="15" customFormat="1" ht="15" customHeight="1" x14ac:dyDescent="0.45">
      <c r="A14" s="202" t="s">
        <v>591</v>
      </c>
      <c r="B14" s="87"/>
      <c r="C14" s="87"/>
      <c r="D14" s="87"/>
      <c r="E14" s="87"/>
      <c r="F14" s="87"/>
      <c r="G14" s="87"/>
      <c r="H14" s="87"/>
      <c r="I14" s="87"/>
      <c r="J14" s="87"/>
      <c r="K14" s="87"/>
      <c r="L14" s="87"/>
      <c r="M14" s="87"/>
      <c r="N14" s="87"/>
      <c r="O14" s="87"/>
      <c r="P14" s="87"/>
      <c r="Q14" s="87"/>
      <c r="R14" s="87"/>
      <c r="S14" s="87"/>
      <c r="T14" s="87"/>
      <c r="U14" s="87"/>
      <c r="V14" s="87"/>
      <c r="W14" s="87"/>
      <c r="X14" s="87"/>
      <c r="Y14" s="87"/>
      <c r="Z14" s="87"/>
    </row>
    <row r="15" spans="1:26" s="15" customFormat="1" ht="15" customHeight="1" x14ac:dyDescent="0.45">
      <c r="A15" s="130" t="s">
        <v>584</v>
      </c>
      <c r="B15" s="87"/>
      <c r="C15" s="87">
        <v>6</v>
      </c>
      <c r="D15" s="87">
        <v>5</v>
      </c>
      <c r="E15" s="87">
        <v>2</v>
      </c>
      <c r="F15" s="87">
        <v>1</v>
      </c>
      <c r="G15" s="87"/>
      <c r="H15" s="87">
        <v>66</v>
      </c>
      <c r="I15" s="87">
        <v>57</v>
      </c>
      <c r="J15" s="87">
        <v>52</v>
      </c>
      <c r="K15" s="87">
        <v>57</v>
      </c>
      <c r="L15" s="87"/>
      <c r="M15" s="87">
        <v>8</v>
      </c>
      <c r="N15" s="87">
        <v>7</v>
      </c>
      <c r="O15" s="87">
        <v>5</v>
      </c>
      <c r="P15" s="87">
        <v>9</v>
      </c>
      <c r="Q15" s="87"/>
      <c r="R15" s="87">
        <v>135</v>
      </c>
      <c r="S15" s="87">
        <v>307</v>
      </c>
      <c r="T15" s="87">
        <v>1285</v>
      </c>
      <c r="U15" s="87">
        <v>16</v>
      </c>
      <c r="V15" s="87"/>
      <c r="W15" s="87">
        <v>215</v>
      </c>
      <c r="X15" s="87">
        <v>377</v>
      </c>
      <c r="Y15" s="87">
        <v>1344</v>
      </c>
      <c r="Z15" s="87">
        <v>83</v>
      </c>
    </row>
    <row r="16" spans="1:26" s="15" customFormat="1" ht="15" customHeight="1" x14ac:dyDescent="0.45">
      <c r="A16" s="130" t="s">
        <v>585</v>
      </c>
      <c r="B16" s="667"/>
      <c r="C16" s="667">
        <v>5</v>
      </c>
      <c r="D16" s="667">
        <v>7</v>
      </c>
      <c r="E16" s="667">
        <v>5</v>
      </c>
      <c r="F16" s="667">
        <v>5</v>
      </c>
      <c r="G16" s="667"/>
      <c r="H16" s="667">
        <v>86</v>
      </c>
      <c r="I16" s="667">
        <v>92</v>
      </c>
      <c r="J16" s="667">
        <v>86</v>
      </c>
      <c r="K16" s="667">
        <v>125</v>
      </c>
      <c r="L16" s="667"/>
      <c r="M16" s="667">
        <v>28</v>
      </c>
      <c r="N16" s="667">
        <v>27</v>
      </c>
      <c r="O16" s="667">
        <v>26</v>
      </c>
      <c r="P16" s="667">
        <v>41</v>
      </c>
      <c r="Q16" s="667"/>
      <c r="R16" s="667">
        <v>42</v>
      </c>
      <c r="S16" s="667">
        <v>48</v>
      </c>
      <c r="T16" s="667">
        <v>65</v>
      </c>
      <c r="U16" s="667">
        <v>35</v>
      </c>
      <c r="V16" s="667"/>
      <c r="W16" s="667">
        <v>161</v>
      </c>
      <c r="X16" s="667">
        <v>174</v>
      </c>
      <c r="Y16" s="667">
        <v>182</v>
      </c>
      <c r="Z16" s="667">
        <v>205</v>
      </c>
    </row>
    <row r="17" spans="1:26" s="15" customFormat="1" ht="15" customHeight="1" x14ac:dyDescent="0.45">
      <c r="A17" s="130"/>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row>
    <row r="18" spans="1:26" s="8" customFormat="1" ht="31.5" customHeight="1" x14ac:dyDescent="0.45">
      <c r="A18" s="102"/>
      <c r="B18" s="753" t="s">
        <v>301</v>
      </c>
      <c r="C18" s="753"/>
      <c r="D18" s="753"/>
      <c r="E18" s="753"/>
      <c r="F18" s="753"/>
      <c r="G18" s="753"/>
      <c r="H18" s="753"/>
      <c r="I18" s="753"/>
      <c r="J18" s="753"/>
      <c r="K18" s="753"/>
      <c r="L18" s="753"/>
      <c r="M18" s="753"/>
      <c r="N18" s="753"/>
      <c r="O18" s="753"/>
      <c r="P18" s="753"/>
      <c r="Q18" s="753"/>
      <c r="R18" s="753"/>
      <c r="S18" s="753"/>
      <c r="T18" s="753"/>
      <c r="U18" s="753"/>
      <c r="V18" s="753"/>
      <c r="W18" s="753"/>
      <c r="X18" s="753"/>
      <c r="Y18" s="753"/>
      <c r="Z18" s="753"/>
    </row>
    <row r="19" spans="1:26" s="8" customFormat="1" ht="33" customHeight="1" x14ac:dyDescent="0.45">
      <c r="A19" s="165" t="s">
        <v>181</v>
      </c>
      <c r="B19" s="88">
        <v>2788</v>
      </c>
      <c r="C19" s="88">
        <v>13517</v>
      </c>
      <c r="D19" s="88">
        <v>16469</v>
      </c>
      <c r="E19" s="88">
        <v>18072</v>
      </c>
      <c r="F19" s="88">
        <v>17094</v>
      </c>
      <c r="G19" s="88">
        <v>30388</v>
      </c>
      <c r="H19" s="88">
        <v>235557</v>
      </c>
      <c r="I19" s="88">
        <v>268081</v>
      </c>
      <c r="J19" s="88">
        <v>285705</v>
      </c>
      <c r="K19" s="88">
        <v>331653</v>
      </c>
      <c r="L19" s="88">
        <v>7220</v>
      </c>
      <c r="M19" s="88">
        <v>79755</v>
      </c>
      <c r="N19" s="88">
        <v>87974</v>
      </c>
      <c r="O19" s="88">
        <v>96903</v>
      </c>
      <c r="P19" s="88">
        <v>112379</v>
      </c>
      <c r="Q19" s="88">
        <v>516</v>
      </c>
      <c r="R19" s="88">
        <v>18931</v>
      </c>
      <c r="S19" s="88">
        <v>36517</v>
      </c>
      <c r="T19" s="88">
        <v>46871</v>
      </c>
      <c r="U19" s="88">
        <v>102997</v>
      </c>
      <c r="V19" s="88">
        <v>40912</v>
      </c>
      <c r="W19" s="88">
        <v>347760</v>
      </c>
      <c r="X19" s="88">
        <v>409041</v>
      </c>
      <c r="Y19" s="88">
        <v>447551</v>
      </c>
      <c r="Z19" s="88">
        <v>564122</v>
      </c>
    </row>
    <row r="20" spans="1:26" s="8" customFormat="1" ht="30" customHeight="1" x14ac:dyDescent="0.45">
      <c r="A20" s="85" t="s">
        <v>182</v>
      </c>
      <c r="B20" s="88">
        <v>15191</v>
      </c>
      <c r="C20" s="88">
        <v>16590</v>
      </c>
      <c r="D20" s="88">
        <v>18323</v>
      </c>
      <c r="E20" s="88">
        <v>20301</v>
      </c>
      <c r="F20" s="88">
        <v>18846</v>
      </c>
      <c r="G20" s="88">
        <v>235557</v>
      </c>
      <c r="H20" s="88">
        <v>268185</v>
      </c>
      <c r="I20" s="88">
        <v>286245</v>
      </c>
      <c r="J20" s="88">
        <v>335688</v>
      </c>
      <c r="K20" s="88">
        <v>386172</v>
      </c>
      <c r="L20" s="88">
        <v>79755</v>
      </c>
      <c r="M20" s="88">
        <v>90546</v>
      </c>
      <c r="N20" s="88">
        <v>96982</v>
      </c>
      <c r="O20" s="88">
        <v>112379</v>
      </c>
      <c r="P20" s="88">
        <v>128006</v>
      </c>
      <c r="Q20" s="88">
        <v>17334</v>
      </c>
      <c r="R20" s="88">
        <v>36766</v>
      </c>
      <c r="S20" s="88">
        <v>55407</v>
      </c>
      <c r="T20" s="88">
        <v>102719</v>
      </c>
      <c r="U20" s="88">
        <v>114436</v>
      </c>
      <c r="V20" s="88">
        <v>347837</v>
      </c>
      <c r="W20" s="88">
        <v>412087</v>
      </c>
      <c r="X20" s="88">
        <v>456957</v>
      </c>
      <c r="Y20" s="88">
        <v>571087</v>
      </c>
      <c r="Z20" s="88">
        <v>647460</v>
      </c>
    </row>
    <row r="21" spans="1:26" s="91" customFormat="1" ht="6.75" customHeight="1" x14ac:dyDescent="0.45">
      <c r="A21" s="95"/>
      <c r="B21" s="95"/>
      <c r="C21" s="95"/>
      <c r="D21" s="161"/>
      <c r="E21" s="161"/>
      <c r="F21" s="95"/>
      <c r="G21" s="95"/>
      <c r="H21" s="95"/>
      <c r="I21" s="161"/>
      <c r="J21" s="161"/>
      <c r="K21" s="95"/>
      <c r="L21" s="95"/>
      <c r="M21" s="95"/>
      <c r="N21" s="161"/>
      <c r="O21" s="161"/>
      <c r="P21" s="95"/>
      <c r="Q21" s="95"/>
      <c r="R21" s="95"/>
      <c r="S21" s="161"/>
      <c r="T21" s="161"/>
      <c r="U21" s="95"/>
      <c r="V21" s="95"/>
      <c r="W21" s="95"/>
      <c r="X21" s="161"/>
      <c r="Y21" s="161"/>
      <c r="Z21" s="95"/>
    </row>
    <row r="22" spans="1:26" s="91" customFormat="1" ht="12.95" customHeight="1" x14ac:dyDescent="0.45">
      <c r="A22" s="102"/>
      <c r="B22" s="102"/>
      <c r="C22" s="102"/>
      <c r="D22" s="218"/>
      <c r="E22" s="218"/>
      <c r="F22" s="102"/>
      <c r="G22" s="102"/>
      <c r="H22" s="102"/>
      <c r="I22" s="218"/>
      <c r="J22" s="218"/>
      <c r="K22" s="102"/>
      <c r="L22" s="102"/>
      <c r="M22" s="102"/>
      <c r="N22" s="218"/>
      <c r="O22" s="218"/>
      <c r="P22" s="102"/>
      <c r="Q22" s="102"/>
      <c r="R22" s="102"/>
      <c r="S22" s="218"/>
      <c r="T22" s="218"/>
      <c r="U22" s="102"/>
      <c r="V22" s="102"/>
      <c r="W22" s="102"/>
      <c r="X22" s="218"/>
      <c r="Y22" s="218"/>
      <c r="Z22" s="102"/>
    </row>
    <row r="23" spans="1:26" s="91" customFormat="1" ht="16.5" customHeight="1" x14ac:dyDescent="0.45">
      <c r="A23" s="718" t="s">
        <v>641</v>
      </c>
      <c r="B23" s="718"/>
      <c r="C23" s="718"/>
      <c r="D23" s="718"/>
      <c r="E23" s="718"/>
      <c r="F23" s="718"/>
      <c r="G23" s="718"/>
      <c r="H23" s="718"/>
      <c r="I23" s="718"/>
      <c r="J23" s="718"/>
      <c r="K23" s="718"/>
      <c r="L23" s="718"/>
      <c r="M23" s="718"/>
      <c r="N23" s="718"/>
      <c r="O23" s="718"/>
      <c r="P23" s="718"/>
      <c r="Q23" s="718"/>
      <c r="R23" s="718"/>
      <c r="S23" s="718"/>
      <c r="T23" s="718"/>
      <c r="U23" s="718"/>
      <c r="V23" s="718"/>
      <c r="W23" s="718"/>
      <c r="X23" s="718"/>
      <c r="Y23" s="718"/>
      <c r="Z23" s="718"/>
    </row>
  </sheetData>
  <mergeCells count="10">
    <mergeCell ref="B18:Z18"/>
    <mergeCell ref="A23:Z23"/>
    <mergeCell ref="B6:Z6"/>
    <mergeCell ref="A2:Z2"/>
    <mergeCell ref="A3:Z3"/>
    <mergeCell ref="B4:F4"/>
    <mergeCell ref="G4:K4"/>
    <mergeCell ref="L4:P4"/>
    <mergeCell ref="Q4:U4"/>
    <mergeCell ref="V4:Z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fitToPage="1"/>
  </sheetPr>
  <dimension ref="A1:F13"/>
  <sheetViews>
    <sheetView showGridLines="0" workbookViewId="0"/>
  </sheetViews>
  <sheetFormatPr defaultColWidth="18.73046875" defaultRowHeight="12.95" customHeight="1" x14ac:dyDescent="0.35"/>
  <cols>
    <col min="1" max="1" width="50.59765625" style="8" customWidth="1"/>
    <col min="2" max="4" width="16.73046875" style="8" customWidth="1"/>
    <col min="5" max="5" width="16.73046875" style="9" customWidth="1"/>
    <col min="6" max="6" width="16.73046875" style="8" customWidth="1"/>
    <col min="7" max="16384" width="18.73046875" style="8"/>
  </cols>
  <sheetData>
    <row r="1" spans="1:6" ht="14.25" customHeight="1" x14ac:dyDescent="0.35">
      <c r="A1" s="22"/>
      <c r="B1" s="28"/>
      <c r="C1" s="28"/>
      <c r="D1" s="28"/>
      <c r="E1" s="28"/>
      <c r="F1" s="28"/>
    </row>
    <row r="2" spans="1:6" ht="18.75" customHeight="1" x14ac:dyDescent="0.35">
      <c r="A2" s="715" t="s">
        <v>552</v>
      </c>
      <c r="B2" s="715"/>
      <c r="C2" s="715"/>
      <c r="D2" s="715"/>
      <c r="E2" s="715"/>
      <c r="F2" s="715"/>
    </row>
    <row r="3" spans="1:6" ht="15" customHeight="1" x14ac:dyDescent="0.35">
      <c r="A3" s="816">
        <v>43252</v>
      </c>
      <c r="B3" s="737"/>
      <c r="C3" s="737"/>
      <c r="D3" s="737"/>
      <c r="E3" s="737"/>
      <c r="F3" s="737"/>
    </row>
    <row r="4" spans="1:6" s="13" customFormat="1" ht="30" customHeight="1" x14ac:dyDescent="0.35">
      <c r="A4" s="82"/>
      <c r="B4" s="114" t="s">
        <v>34</v>
      </c>
      <c r="C4" s="114" t="s">
        <v>15</v>
      </c>
      <c r="D4" s="114" t="s">
        <v>16</v>
      </c>
      <c r="E4" s="114" t="s">
        <v>17</v>
      </c>
      <c r="F4" s="114" t="s">
        <v>18</v>
      </c>
    </row>
    <row r="5" spans="1:6" ht="30" customHeight="1" x14ac:dyDescent="0.45">
      <c r="A5" s="166" t="s">
        <v>73</v>
      </c>
      <c r="B5" s="167">
        <v>187</v>
      </c>
      <c r="C5" s="167">
        <v>9912</v>
      </c>
      <c r="D5" s="167">
        <v>1719</v>
      </c>
      <c r="E5" s="167">
        <v>3696</v>
      </c>
      <c r="F5" s="167">
        <v>15514</v>
      </c>
    </row>
    <row r="6" spans="1:6" ht="16.5" customHeight="1" x14ac:dyDescent="0.45">
      <c r="A6" s="166" t="s">
        <v>183</v>
      </c>
      <c r="B6" s="169">
        <v>0.64</v>
      </c>
      <c r="C6" s="169">
        <v>0.85</v>
      </c>
      <c r="D6" s="169">
        <v>0.49</v>
      </c>
      <c r="E6" s="169">
        <v>0.32</v>
      </c>
      <c r="F6" s="169">
        <v>0.57999999999999996</v>
      </c>
    </row>
    <row r="7" spans="1:6" ht="16.5" customHeight="1" x14ac:dyDescent="0.45">
      <c r="A7" s="166" t="s">
        <v>74</v>
      </c>
      <c r="B7" s="167">
        <v>18846</v>
      </c>
      <c r="C7" s="167">
        <v>386172</v>
      </c>
      <c r="D7" s="167">
        <v>128006</v>
      </c>
      <c r="E7" s="167">
        <v>114436</v>
      </c>
      <c r="F7" s="167">
        <v>647460</v>
      </c>
    </row>
    <row r="8" spans="1:6" ht="16.5" customHeight="1" x14ac:dyDescent="0.45">
      <c r="A8" s="166" t="s">
        <v>184</v>
      </c>
      <c r="B8" s="169">
        <v>0.36</v>
      </c>
      <c r="C8" s="169">
        <v>0.65</v>
      </c>
      <c r="D8" s="169">
        <v>0.21</v>
      </c>
      <c r="E8" s="169">
        <v>0.19</v>
      </c>
      <c r="F8" s="169">
        <v>0.35</v>
      </c>
    </row>
    <row r="9" spans="1:6" ht="30" customHeight="1" x14ac:dyDescent="0.45">
      <c r="A9" s="255" t="s">
        <v>666</v>
      </c>
      <c r="B9" s="167">
        <v>100696</v>
      </c>
      <c r="C9" s="167">
        <v>38961</v>
      </c>
      <c r="D9" s="167">
        <v>74456</v>
      </c>
      <c r="E9" s="167">
        <v>30964</v>
      </c>
      <c r="F9" s="167">
        <v>41735</v>
      </c>
    </row>
    <row r="10" spans="1:6" ht="16.5" customHeight="1" x14ac:dyDescent="0.45">
      <c r="A10" s="255" t="s">
        <v>667</v>
      </c>
      <c r="B10" s="167">
        <v>178170</v>
      </c>
      <c r="C10" s="167">
        <v>51005</v>
      </c>
      <c r="D10" s="167">
        <v>173127</v>
      </c>
      <c r="E10" s="167">
        <v>54111</v>
      </c>
      <c r="F10" s="167">
        <v>69807</v>
      </c>
    </row>
    <row r="11" spans="1:6" ht="6.75" customHeight="1" x14ac:dyDescent="0.45">
      <c r="A11" s="95"/>
      <c r="B11" s="95"/>
      <c r="C11" s="95"/>
      <c r="D11" s="95"/>
      <c r="E11" s="95"/>
      <c r="F11" s="95"/>
    </row>
    <row r="12" spans="1:6" ht="12.95" customHeight="1" x14ac:dyDescent="0.45">
      <c r="A12" s="91"/>
      <c r="B12" s="91"/>
      <c r="C12" s="91"/>
      <c r="D12" s="91"/>
      <c r="E12" s="91"/>
      <c r="F12" s="91"/>
    </row>
    <row r="13" spans="1:6" ht="12.95" customHeight="1" x14ac:dyDescent="0.45">
      <c r="A13" s="102"/>
      <c r="B13" s="102"/>
      <c r="C13" s="102"/>
      <c r="D13" s="102"/>
      <c r="E13" s="91"/>
      <c r="F13" s="102"/>
    </row>
  </sheetData>
  <mergeCells count="2">
    <mergeCell ref="A2:F2"/>
    <mergeCell ref="A3:F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fitToPage="1"/>
  </sheetPr>
  <dimension ref="A1:F129"/>
  <sheetViews>
    <sheetView showGridLines="0" workbookViewId="0"/>
  </sheetViews>
  <sheetFormatPr defaultColWidth="18.73046875" defaultRowHeight="12.95" customHeight="1" x14ac:dyDescent="0.35"/>
  <cols>
    <col min="1" max="1" width="60.73046875" style="8" customWidth="1"/>
    <col min="2" max="3" width="25.73046875" style="9" customWidth="1"/>
    <col min="4" max="5" width="25.73046875" style="11" customWidth="1"/>
    <col min="6" max="6" width="25.73046875" style="8" customWidth="1"/>
    <col min="7" max="16384" width="18.73046875" style="8"/>
  </cols>
  <sheetData>
    <row r="1" spans="1:6" ht="15.75" customHeight="1" x14ac:dyDescent="0.35">
      <c r="A1" s="468"/>
      <c r="B1" s="28"/>
      <c r="C1" s="28"/>
      <c r="D1" s="28"/>
      <c r="E1" s="28"/>
      <c r="F1" s="28"/>
    </row>
    <row r="2" spans="1:6" ht="19.5" customHeight="1" x14ac:dyDescent="0.35">
      <c r="A2" s="715" t="s">
        <v>686</v>
      </c>
      <c r="B2" s="715"/>
      <c r="C2" s="715"/>
      <c r="D2" s="715"/>
      <c r="E2" s="715"/>
      <c r="F2" s="715"/>
    </row>
    <row r="3" spans="1:6" s="102" customFormat="1" ht="23.25" customHeight="1" x14ac:dyDescent="0.45">
      <c r="A3" s="809"/>
      <c r="B3" s="809"/>
      <c r="C3" s="809"/>
      <c r="D3" s="809"/>
      <c r="E3" s="809"/>
      <c r="F3" s="809"/>
    </row>
    <row r="4" spans="1:6" s="102" customFormat="1" ht="30" customHeight="1" x14ac:dyDescent="0.45">
      <c r="A4" s="354"/>
      <c r="B4" s="353" t="s">
        <v>358</v>
      </c>
      <c r="C4" s="451" t="s">
        <v>359</v>
      </c>
      <c r="D4" s="555" t="s">
        <v>577</v>
      </c>
      <c r="E4" s="567" t="s">
        <v>688</v>
      </c>
      <c r="F4" s="567" t="s">
        <v>689</v>
      </c>
    </row>
    <row r="5" spans="1:6" s="258" customFormat="1" ht="30" customHeight="1" x14ac:dyDescent="0.35">
      <c r="A5" s="817" t="s">
        <v>18</v>
      </c>
      <c r="B5" s="817"/>
      <c r="C5" s="817"/>
      <c r="D5" s="817"/>
      <c r="E5" s="817"/>
      <c r="F5" s="817"/>
    </row>
    <row r="6" spans="1:6" s="102" customFormat="1" ht="30" customHeight="1" x14ac:dyDescent="0.45">
      <c r="A6" s="166" t="s">
        <v>73</v>
      </c>
      <c r="B6" s="338">
        <v>14322</v>
      </c>
      <c r="C6" s="338">
        <v>14573</v>
      </c>
      <c r="D6" s="338">
        <v>14911</v>
      </c>
      <c r="E6" s="338">
        <v>15448</v>
      </c>
      <c r="F6" s="338">
        <v>15514</v>
      </c>
    </row>
    <row r="7" spans="1:6" s="102" customFormat="1" ht="16.5" customHeight="1" x14ac:dyDescent="0.45">
      <c r="A7" s="166" t="s">
        <v>183</v>
      </c>
      <c r="B7" s="377">
        <v>0.48</v>
      </c>
      <c r="C7" s="377">
        <v>0.5</v>
      </c>
      <c r="D7" s="377">
        <v>0.53</v>
      </c>
      <c r="E7" s="377">
        <v>0.56000000000000005</v>
      </c>
      <c r="F7" s="377">
        <v>0.57999999999999996</v>
      </c>
    </row>
    <row r="8" spans="1:6" s="102" customFormat="1" ht="16.5" customHeight="1" x14ac:dyDescent="0.45">
      <c r="A8" s="166" t="s">
        <v>74</v>
      </c>
      <c r="B8" s="338">
        <v>347837</v>
      </c>
      <c r="C8" s="338">
        <v>412087</v>
      </c>
      <c r="D8" s="338">
        <v>456957</v>
      </c>
      <c r="E8" s="338">
        <v>571087</v>
      </c>
      <c r="F8" s="338">
        <v>647460</v>
      </c>
    </row>
    <row r="9" spans="1:6" s="102" customFormat="1" ht="16.5" customHeight="1" x14ac:dyDescent="0.45">
      <c r="A9" s="166" t="s">
        <v>184</v>
      </c>
      <c r="B9" s="377"/>
      <c r="C9" s="377">
        <v>0.28000000000000003</v>
      </c>
      <c r="D9" s="377">
        <v>0.28999999999999998</v>
      </c>
      <c r="E9" s="377">
        <v>0.33</v>
      </c>
      <c r="F9" s="377">
        <v>0.35</v>
      </c>
    </row>
    <row r="10" spans="1:6" s="102" customFormat="1" ht="16.5" customHeight="1" x14ac:dyDescent="0.45">
      <c r="A10" s="255" t="s">
        <v>666</v>
      </c>
      <c r="B10" s="338">
        <v>24287</v>
      </c>
      <c r="C10" s="338">
        <v>28277</v>
      </c>
      <c r="D10" s="338">
        <v>30645</v>
      </c>
      <c r="E10" s="338">
        <v>36968</v>
      </c>
      <c r="F10" s="338">
        <v>41735</v>
      </c>
    </row>
    <row r="11" spans="1:6" s="102" customFormat="1" ht="16.5" customHeight="1" x14ac:dyDescent="0.45">
      <c r="A11" s="255" t="s">
        <v>667</v>
      </c>
      <c r="B11" s="338"/>
      <c r="C11" s="338">
        <v>51563</v>
      </c>
      <c r="D11" s="338">
        <v>55777</v>
      </c>
      <c r="E11" s="338">
        <v>62859</v>
      </c>
      <c r="F11" s="338">
        <v>69807</v>
      </c>
    </row>
    <row r="12" spans="1:6" s="102" customFormat="1" ht="16.5" customHeight="1" x14ac:dyDescent="0.45">
      <c r="A12" s="95"/>
      <c r="B12" s="95"/>
      <c r="C12" s="95"/>
      <c r="D12" s="161"/>
      <c r="E12" s="161"/>
      <c r="F12" s="95"/>
    </row>
    <row r="13" spans="1:6" s="258" customFormat="1" ht="30" customHeight="1" x14ac:dyDescent="0.35">
      <c r="A13" s="817" t="s">
        <v>34</v>
      </c>
      <c r="B13" s="817"/>
      <c r="C13" s="817"/>
      <c r="D13" s="817"/>
      <c r="E13" s="817"/>
      <c r="F13" s="817"/>
    </row>
    <row r="14" spans="1:6" s="102" customFormat="1" ht="30" customHeight="1" x14ac:dyDescent="0.45">
      <c r="A14" s="166" t="s">
        <v>73</v>
      </c>
      <c r="B14" s="338">
        <v>214</v>
      </c>
      <c r="C14" s="338">
        <v>211</v>
      </c>
      <c r="D14" s="338">
        <v>216</v>
      </c>
      <c r="E14" s="338">
        <v>211</v>
      </c>
      <c r="F14" s="338">
        <v>187</v>
      </c>
    </row>
    <row r="15" spans="1:6" s="102" customFormat="1" ht="16.5" customHeight="1" x14ac:dyDescent="0.45">
      <c r="A15" s="166" t="s">
        <v>183</v>
      </c>
      <c r="B15" s="377">
        <v>0.53</v>
      </c>
      <c r="C15" s="377">
        <v>0.61</v>
      </c>
      <c r="D15" s="377">
        <v>0.63</v>
      </c>
      <c r="E15" s="377">
        <v>0.64</v>
      </c>
      <c r="F15" s="377">
        <v>0.64</v>
      </c>
    </row>
    <row r="16" spans="1:6" s="102" customFormat="1" ht="16.5" customHeight="1" x14ac:dyDescent="0.45">
      <c r="A16" s="166" t="s">
        <v>74</v>
      </c>
      <c r="B16" s="338">
        <v>15191</v>
      </c>
      <c r="C16" s="338">
        <v>16590</v>
      </c>
      <c r="D16" s="338">
        <v>18323</v>
      </c>
      <c r="E16" s="338">
        <v>20301</v>
      </c>
      <c r="F16" s="338">
        <v>18846</v>
      </c>
    </row>
    <row r="17" spans="1:6" s="102" customFormat="1" ht="16.5" customHeight="1" x14ac:dyDescent="0.45">
      <c r="A17" s="166" t="s">
        <v>184</v>
      </c>
      <c r="B17" s="377"/>
      <c r="C17" s="377">
        <v>0.33</v>
      </c>
      <c r="D17" s="377">
        <v>0.35</v>
      </c>
      <c r="E17" s="377">
        <v>0.37</v>
      </c>
      <c r="F17" s="377">
        <v>0.36</v>
      </c>
    </row>
    <row r="18" spans="1:6" s="102" customFormat="1" ht="16.5" customHeight="1" x14ac:dyDescent="0.45">
      <c r="A18" s="255" t="s">
        <v>666</v>
      </c>
      <c r="B18" s="338">
        <v>70899</v>
      </c>
      <c r="C18" s="338">
        <v>78457</v>
      </c>
      <c r="D18" s="338">
        <v>84719</v>
      </c>
      <c r="E18" s="338">
        <v>96349</v>
      </c>
      <c r="F18" s="338">
        <v>100696</v>
      </c>
    </row>
    <row r="19" spans="1:6" s="102" customFormat="1" ht="16.5" customHeight="1" x14ac:dyDescent="0.45">
      <c r="A19" s="255" t="s">
        <v>667</v>
      </c>
      <c r="B19" s="338"/>
      <c r="C19" s="338">
        <v>146468</v>
      </c>
      <c r="D19" s="338">
        <v>152596</v>
      </c>
      <c r="E19" s="338">
        <v>167953</v>
      </c>
      <c r="F19" s="338">
        <v>178170</v>
      </c>
    </row>
    <row r="20" spans="1:6" s="102" customFormat="1" ht="16.5" customHeight="1" x14ac:dyDescent="0.45">
      <c r="A20" s="95"/>
      <c r="B20" s="95"/>
      <c r="C20" s="95"/>
      <c r="D20" s="161"/>
      <c r="E20" s="161"/>
      <c r="F20" s="95"/>
    </row>
    <row r="21" spans="1:6" s="258" customFormat="1" ht="30" customHeight="1" x14ac:dyDescent="0.35">
      <c r="A21" s="817" t="s">
        <v>15</v>
      </c>
      <c r="B21" s="817"/>
      <c r="C21" s="817"/>
      <c r="D21" s="817"/>
      <c r="E21" s="817"/>
      <c r="F21" s="817"/>
    </row>
    <row r="22" spans="1:6" s="102" customFormat="1" ht="30" customHeight="1" x14ac:dyDescent="0.45">
      <c r="A22" s="166" t="s">
        <v>73</v>
      </c>
      <c r="B22" s="338">
        <v>9955</v>
      </c>
      <c r="C22" s="338">
        <v>9744</v>
      </c>
      <c r="D22" s="338">
        <v>9754</v>
      </c>
      <c r="E22" s="338">
        <v>9746</v>
      </c>
      <c r="F22" s="338">
        <v>9912</v>
      </c>
    </row>
    <row r="23" spans="1:6" s="102" customFormat="1" ht="16.5" customHeight="1" x14ac:dyDescent="0.45">
      <c r="A23" s="166" t="s">
        <v>183</v>
      </c>
      <c r="B23" s="377">
        <v>0.87</v>
      </c>
      <c r="C23" s="377">
        <v>0.86</v>
      </c>
      <c r="D23" s="377">
        <v>0.88</v>
      </c>
      <c r="E23" s="377">
        <v>0.86</v>
      </c>
      <c r="F23" s="377">
        <v>0.85</v>
      </c>
    </row>
    <row r="24" spans="1:6" s="102" customFormat="1" ht="16.5" customHeight="1" x14ac:dyDescent="0.45">
      <c r="A24" s="166" t="s">
        <v>74</v>
      </c>
      <c r="B24" s="338">
        <v>235557</v>
      </c>
      <c r="C24" s="338">
        <v>268185</v>
      </c>
      <c r="D24" s="338">
        <v>286245</v>
      </c>
      <c r="E24" s="338">
        <v>335688</v>
      </c>
      <c r="F24" s="338">
        <v>386172</v>
      </c>
    </row>
    <row r="25" spans="1:6" s="102" customFormat="1" ht="16.5" customHeight="1" x14ac:dyDescent="0.45">
      <c r="A25" s="166" t="s">
        <v>184</v>
      </c>
      <c r="B25" s="377"/>
      <c r="C25" s="377">
        <v>0.66</v>
      </c>
      <c r="D25" s="377">
        <v>0.66</v>
      </c>
      <c r="E25" s="377">
        <v>0.66</v>
      </c>
      <c r="F25" s="377">
        <v>0.65</v>
      </c>
    </row>
    <row r="26" spans="1:6" s="102" customFormat="1" ht="16.5" customHeight="1" x14ac:dyDescent="0.45">
      <c r="A26" s="255" t="s">
        <v>666</v>
      </c>
      <c r="B26" s="338">
        <v>23662</v>
      </c>
      <c r="C26" s="338">
        <v>27524</v>
      </c>
      <c r="D26" s="338">
        <v>29347</v>
      </c>
      <c r="E26" s="338">
        <v>34445</v>
      </c>
      <c r="F26" s="338">
        <v>38961</v>
      </c>
    </row>
    <row r="27" spans="1:6" s="102" customFormat="1" ht="16.5" customHeight="1" x14ac:dyDescent="0.45">
      <c r="A27" s="255" t="s">
        <v>667</v>
      </c>
      <c r="B27" s="338"/>
      <c r="C27" s="338">
        <v>35786</v>
      </c>
      <c r="D27" s="338">
        <v>39305</v>
      </c>
      <c r="E27" s="338">
        <v>45357</v>
      </c>
      <c r="F27" s="338">
        <v>51005</v>
      </c>
    </row>
    <row r="28" spans="1:6" s="102" customFormat="1" ht="16.5" customHeight="1" x14ac:dyDescent="0.45">
      <c r="A28" s="95"/>
      <c r="B28" s="95"/>
      <c r="C28" s="95"/>
      <c r="D28" s="161"/>
      <c r="E28" s="161"/>
      <c r="F28" s="95"/>
    </row>
    <row r="29" spans="1:6" s="258" customFormat="1" ht="30" customHeight="1" x14ac:dyDescent="0.35">
      <c r="A29" s="817" t="s">
        <v>16</v>
      </c>
      <c r="B29" s="817"/>
      <c r="C29" s="817"/>
      <c r="D29" s="817"/>
      <c r="E29" s="817"/>
      <c r="F29" s="817"/>
    </row>
    <row r="30" spans="1:6" s="102" customFormat="1" ht="30" customHeight="1" x14ac:dyDescent="0.45">
      <c r="A30" s="166" t="s">
        <v>73</v>
      </c>
      <c r="B30" s="338">
        <v>1704</v>
      </c>
      <c r="C30" s="338">
        <v>1656</v>
      </c>
      <c r="D30" s="338">
        <v>1652</v>
      </c>
      <c r="E30" s="338">
        <v>1666</v>
      </c>
      <c r="F30" s="338">
        <v>1719</v>
      </c>
    </row>
    <row r="31" spans="1:6" s="102" customFormat="1" ht="16.5" customHeight="1" x14ac:dyDescent="0.45">
      <c r="A31" s="166" t="s">
        <v>183</v>
      </c>
      <c r="B31" s="377">
        <v>0.47</v>
      </c>
      <c r="C31" s="377">
        <v>0.47</v>
      </c>
      <c r="D31" s="377">
        <v>0.47</v>
      </c>
      <c r="E31" s="377">
        <v>0.47</v>
      </c>
      <c r="F31" s="377">
        <v>0.49</v>
      </c>
    </row>
    <row r="32" spans="1:6" s="102" customFormat="1" ht="16.5" customHeight="1" x14ac:dyDescent="0.45">
      <c r="A32" s="166" t="s">
        <v>74</v>
      </c>
      <c r="B32" s="338">
        <v>79755</v>
      </c>
      <c r="C32" s="338">
        <v>90546</v>
      </c>
      <c r="D32" s="338">
        <v>96982</v>
      </c>
      <c r="E32" s="338">
        <v>112379</v>
      </c>
      <c r="F32" s="338">
        <v>128006</v>
      </c>
    </row>
    <row r="33" spans="1:6" s="102" customFormat="1" ht="16.5" customHeight="1" x14ac:dyDescent="0.45">
      <c r="A33" s="166" t="s">
        <v>184</v>
      </c>
      <c r="B33" s="377"/>
      <c r="C33" s="377">
        <v>0.18</v>
      </c>
      <c r="D33" s="377">
        <v>0.18</v>
      </c>
      <c r="E33" s="377">
        <v>0.19</v>
      </c>
      <c r="F33" s="377">
        <v>0.21</v>
      </c>
    </row>
    <row r="34" spans="1:6" s="102" customFormat="1" ht="16.5" customHeight="1" x14ac:dyDescent="0.45">
      <c r="A34" s="255" t="s">
        <v>666</v>
      </c>
      <c r="B34" s="338">
        <v>46806</v>
      </c>
      <c r="C34" s="338">
        <v>54694</v>
      </c>
      <c r="D34" s="338">
        <v>58700</v>
      </c>
      <c r="E34" s="338">
        <v>67447</v>
      </c>
      <c r="F34" s="338">
        <v>74456</v>
      </c>
    </row>
    <row r="35" spans="1:6" s="102" customFormat="1" ht="16.5" customHeight="1" x14ac:dyDescent="0.45">
      <c r="A35" s="255" t="s">
        <v>667</v>
      </c>
      <c r="B35" s="338"/>
      <c r="C35" s="338">
        <v>143357</v>
      </c>
      <c r="D35" s="338">
        <v>150091</v>
      </c>
      <c r="E35" s="338">
        <v>161957</v>
      </c>
      <c r="F35" s="338">
        <v>173127</v>
      </c>
    </row>
    <row r="36" spans="1:6" s="102" customFormat="1" ht="16.5" customHeight="1" x14ac:dyDescent="0.45">
      <c r="A36" s="95"/>
      <c r="B36" s="95"/>
      <c r="C36" s="95"/>
      <c r="D36" s="161"/>
      <c r="E36" s="161"/>
      <c r="F36" s="95"/>
    </row>
    <row r="37" spans="1:6" s="258" customFormat="1" ht="30" customHeight="1" x14ac:dyDescent="0.35">
      <c r="A37" s="817" t="s">
        <v>17</v>
      </c>
      <c r="B37" s="817"/>
      <c r="C37" s="817"/>
      <c r="D37" s="817"/>
      <c r="E37" s="817"/>
      <c r="F37" s="817"/>
    </row>
    <row r="38" spans="1:6" s="102" customFormat="1" ht="30" customHeight="1" x14ac:dyDescent="0.45">
      <c r="A38" s="166" t="s">
        <v>73</v>
      </c>
      <c r="B38" s="338">
        <v>2449</v>
      </c>
      <c r="C38" s="338">
        <v>2962</v>
      </c>
      <c r="D38" s="338">
        <v>3289</v>
      </c>
      <c r="E38" s="338">
        <v>3826</v>
      </c>
      <c r="F38" s="338">
        <v>3696</v>
      </c>
    </row>
    <row r="39" spans="1:6" s="102" customFormat="1" ht="16.5" customHeight="1" x14ac:dyDescent="0.45">
      <c r="A39" s="166" t="s">
        <v>183</v>
      </c>
      <c r="B39" s="377">
        <v>0.17</v>
      </c>
      <c r="C39" s="377">
        <v>0.22</v>
      </c>
      <c r="D39" s="377">
        <v>0.25</v>
      </c>
      <c r="E39" s="377">
        <v>0.31</v>
      </c>
      <c r="F39" s="377">
        <v>0.32</v>
      </c>
    </row>
    <row r="40" spans="1:6" s="102" customFormat="1" ht="16.5" customHeight="1" x14ac:dyDescent="0.45">
      <c r="A40" s="166" t="s">
        <v>74</v>
      </c>
      <c r="B40" s="338">
        <v>17334</v>
      </c>
      <c r="C40" s="338">
        <v>36766</v>
      </c>
      <c r="D40" s="338">
        <v>55407</v>
      </c>
      <c r="E40" s="338">
        <v>102719</v>
      </c>
      <c r="F40" s="338">
        <v>114436</v>
      </c>
    </row>
    <row r="41" spans="1:6" s="102" customFormat="1" ht="16.5" customHeight="1" x14ac:dyDescent="0.45">
      <c r="A41" s="166" t="s">
        <v>184</v>
      </c>
      <c r="B41" s="377"/>
      <c r="C41" s="377">
        <v>7.0000000000000007E-2</v>
      </c>
      <c r="D41" s="377">
        <v>0.1</v>
      </c>
      <c r="E41" s="377">
        <v>0.18</v>
      </c>
      <c r="F41" s="377">
        <v>0.19</v>
      </c>
    </row>
    <row r="42" spans="1:6" s="102" customFormat="1" ht="16.5" customHeight="1" x14ac:dyDescent="0.45">
      <c r="A42" s="255" t="s">
        <v>666</v>
      </c>
      <c r="B42" s="338">
        <v>7079</v>
      </c>
      <c r="C42" s="338">
        <v>12411</v>
      </c>
      <c r="D42" s="338">
        <v>16846</v>
      </c>
      <c r="E42" s="338">
        <v>26849</v>
      </c>
      <c r="F42" s="338">
        <v>30964</v>
      </c>
    </row>
    <row r="43" spans="1:6" s="102" customFormat="1" ht="16.5" customHeight="1" x14ac:dyDescent="0.45">
      <c r="A43" s="255" t="s">
        <v>667</v>
      </c>
      <c r="B43" s="338"/>
      <c r="C43" s="338">
        <v>38619</v>
      </c>
      <c r="D43" s="338">
        <v>41668</v>
      </c>
      <c r="E43" s="338">
        <v>47343</v>
      </c>
      <c r="F43" s="338">
        <v>54111</v>
      </c>
    </row>
    <row r="44" spans="1:6" s="102" customFormat="1" ht="6.75" customHeight="1" x14ac:dyDescent="0.45">
      <c r="A44" s="95"/>
      <c r="B44" s="95"/>
      <c r="C44" s="95"/>
      <c r="D44" s="161"/>
      <c r="E44" s="161"/>
      <c r="F44" s="95"/>
    </row>
    <row r="45" spans="1:6" s="40" customFormat="1" ht="9.75" customHeight="1" x14ac:dyDescent="0.45">
      <c r="A45" s="197"/>
      <c r="B45" s="52"/>
      <c r="C45" s="52"/>
      <c r="D45" s="52"/>
      <c r="E45" s="52"/>
      <c r="F45" s="52"/>
    </row>
    <row r="46" spans="1:6" s="40" customFormat="1" ht="16.5" customHeight="1" x14ac:dyDescent="0.35">
      <c r="A46" s="528" t="s">
        <v>687</v>
      </c>
      <c r="B46" s="528"/>
    </row>
    <row r="47" spans="1:6" s="102" customFormat="1" ht="12.95" customHeight="1" x14ac:dyDescent="0.45">
      <c r="B47" s="91"/>
      <c r="C47" s="91"/>
      <c r="D47" s="273"/>
      <c r="E47" s="273"/>
    </row>
    <row r="48" spans="1:6" s="102" customFormat="1" ht="12.95" customHeight="1" x14ac:dyDescent="0.45">
      <c r="B48" s="91"/>
      <c r="C48" s="91"/>
      <c r="D48" s="273"/>
      <c r="E48" s="273"/>
    </row>
    <row r="49" spans="2:5" s="102" customFormat="1" ht="12.95" customHeight="1" x14ac:dyDescent="0.45">
      <c r="B49" s="91"/>
      <c r="C49" s="91"/>
      <c r="D49" s="273"/>
      <c r="E49" s="273"/>
    </row>
    <row r="50" spans="2:5" s="102" customFormat="1" ht="12.95" customHeight="1" x14ac:dyDescent="0.45">
      <c r="B50" s="91"/>
      <c r="C50" s="91"/>
      <c r="D50" s="273"/>
      <c r="E50" s="273"/>
    </row>
    <row r="51" spans="2:5" s="102" customFormat="1" ht="12.95" customHeight="1" x14ac:dyDescent="0.45">
      <c r="B51" s="91"/>
      <c r="C51" s="91"/>
      <c r="D51" s="273"/>
      <c r="E51" s="273"/>
    </row>
    <row r="52" spans="2:5" s="102" customFormat="1" ht="12.95" customHeight="1" x14ac:dyDescent="0.45">
      <c r="B52" s="91"/>
      <c r="C52" s="91"/>
      <c r="D52" s="273"/>
      <c r="E52" s="273"/>
    </row>
    <row r="53" spans="2:5" s="102" customFormat="1" ht="12.95" customHeight="1" x14ac:dyDescent="0.45">
      <c r="B53" s="91"/>
      <c r="C53" s="91"/>
      <c r="D53" s="273"/>
      <c r="E53" s="273"/>
    </row>
    <row r="54" spans="2:5" s="102" customFormat="1" ht="12.95" customHeight="1" x14ac:dyDescent="0.45">
      <c r="B54" s="91"/>
      <c r="C54" s="91"/>
      <c r="D54" s="273"/>
      <c r="E54" s="273"/>
    </row>
    <row r="55" spans="2:5" s="102" customFormat="1" ht="12.95" customHeight="1" x14ac:dyDescent="0.45">
      <c r="B55" s="91"/>
      <c r="C55" s="91"/>
      <c r="D55" s="273"/>
      <c r="E55" s="273"/>
    </row>
    <row r="56" spans="2:5" s="102" customFormat="1" ht="12.95" customHeight="1" x14ac:dyDescent="0.45">
      <c r="B56" s="91"/>
      <c r="C56" s="91"/>
      <c r="D56" s="273"/>
      <c r="E56" s="273"/>
    </row>
    <row r="57" spans="2:5" s="102" customFormat="1" ht="12.95" customHeight="1" x14ac:dyDescent="0.45">
      <c r="B57" s="91"/>
      <c r="C57" s="91"/>
      <c r="D57" s="273"/>
      <c r="E57" s="273"/>
    </row>
    <row r="58" spans="2:5" s="102" customFormat="1" ht="12.95" customHeight="1" x14ac:dyDescent="0.45">
      <c r="B58" s="91"/>
      <c r="C58" s="91"/>
      <c r="D58" s="273"/>
      <c r="E58" s="273"/>
    </row>
    <row r="59" spans="2:5" s="102" customFormat="1" ht="12.95" customHeight="1" x14ac:dyDescent="0.45">
      <c r="B59" s="91"/>
      <c r="C59" s="91"/>
      <c r="D59" s="273"/>
      <c r="E59" s="273"/>
    </row>
    <row r="60" spans="2:5" s="102" customFormat="1" ht="12.95" customHeight="1" x14ac:dyDescent="0.45">
      <c r="B60" s="91"/>
      <c r="C60" s="91"/>
      <c r="D60" s="273"/>
      <c r="E60" s="273"/>
    </row>
    <row r="61" spans="2:5" s="102" customFormat="1" ht="12.95" customHeight="1" x14ac:dyDescent="0.45">
      <c r="B61" s="91"/>
      <c r="C61" s="91"/>
      <c r="D61" s="273"/>
      <c r="E61" s="273"/>
    </row>
    <row r="62" spans="2:5" s="102" customFormat="1" ht="12.95" customHeight="1" x14ac:dyDescent="0.45">
      <c r="B62" s="91"/>
      <c r="C62" s="91"/>
      <c r="D62" s="273"/>
      <c r="E62" s="273"/>
    </row>
    <row r="63" spans="2:5" s="102" customFormat="1" ht="12.95" customHeight="1" x14ac:dyDescent="0.45">
      <c r="B63" s="91"/>
      <c r="C63" s="91"/>
      <c r="D63" s="273"/>
      <c r="E63" s="273"/>
    </row>
    <row r="64" spans="2:5" s="102" customFormat="1" ht="12.95" customHeight="1" x14ac:dyDescent="0.45">
      <c r="B64" s="91"/>
      <c r="C64" s="91"/>
      <c r="D64" s="273"/>
      <c r="E64" s="273"/>
    </row>
    <row r="65" spans="2:5" s="102" customFormat="1" ht="12.95" customHeight="1" x14ac:dyDescent="0.45">
      <c r="B65" s="91"/>
      <c r="C65" s="91"/>
      <c r="D65" s="273"/>
      <c r="E65" s="273"/>
    </row>
    <row r="66" spans="2:5" s="102" customFormat="1" ht="12.95" customHeight="1" x14ac:dyDescent="0.45">
      <c r="B66" s="91"/>
      <c r="C66" s="91"/>
      <c r="D66" s="273"/>
      <c r="E66" s="273"/>
    </row>
    <row r="67" spans="2:5" s="102" customFormat="1" ht="12.95" customHeight="1" x14ac:dyDescent="0.45">
      <c r="B67" s="91"/>
      <c r="C67" s="91"/>
      <c r="D67" s="273"/>
      <c r="E67" s="273"/>
    </row>
    <row r="68" spans="2:5" s="102" customFormat="1" ht="12.95" customHeight="1" x14ac:dyDescent="0.45">
      <c r="B68" s="91"/>
      <c r="C68" s="91"/>
      <c r="D68" s="273"/>
      <c r="E68" s="273"/>
    </row>
    <row r="69" spans="2:5" s="102" customFormat="1" ht="12.95" customHeight="1" x14ac:dyDescent="0.45">
      <c r="B69" s="91"/>
      <c r="C69" s="91"/>
      <c r="D69" s="273"/>
      <c r="E69" s="273"/>
    </row>
    <row r="70" spans="2:5" s="102" customFormat="1" ht="12.95" customHeight="1" x14ac:dyDescent="0.45">
      <c r="B70" s="91"/>
      <c r="C70" s="91"/>
      <c r="D70" s="273"/>
      <c r="E70" s="273"/>
    </row>
    <row r="71" spans="2:5" s="102" customFormat="1" ht="12.95" customHeight="1" x14ac:dyDescent="0.45">
      <c r="B71" s="91"/>
      <c r="C71" s="91"/>
      <c r="D71" s="273"/>
      <c r="E71" s="273"/>
    </row>
    <row r="72" spans="2:5" s="102" customFormat="1" ht="12.95" customHeight="1" x14ac:dyDescent="0.45">
      <c r="B72" s="91"/>
      <c r="C72" s="91"/>
      <c r="D72" s="273"/>
      <c r="E72" s="273"/>
    </row>
    <row r="73" spans="2:5" s="102" customFormat="1" ht="12.95" customHeight="1" x14ac:dyDescent="0.45">
      <c r="B73" s="91"/>
      <c r="C73" s="91"/>
      <c r="D73" s="273"/>
      <c r="E73" s="273"/>
    </row>
    <row r="74" spans="2:5" s="102" customFormat="1" ht="12.95" customHeight="1" x14ac:dyDescent="0.45">
      <c r="B74" s="91"/>
      <c r="C74" s="91"/>
      <c r="D74" s="273"/>
      <c r="E74" s="273"/>
    </row>
    <row r="75" spans="2:5" s="102" customFormat="1" ht="12.95" customHeight="1" x14ac:dyDescent="0.45">
      <c r="B75" s="91"/>
      <c r="C75" s="91"/>
      <c r="D75" s="273"/>
      <c r="E75" s="273"/>
    </row>
    <row r="76" spans="2:5" s="102" customFormat="1" ht="12.95" customHeight="1" x14ac:dyDescent="0.45">
      <c r="B76" s="91"/>
      <c r="C76" s="91"/>
      <c r="D76" s="273"/>
      <c r="E76" s="273"/>
    </row>
    <row r="77" spans="2:5" s="102" customFormat="1" ht="12.95" customHeight="1" x14ac:dyDescent="0.45">
      <c r="B77" s="91"/>
      <c r="C77" s="91"/>
      <c r="D77" s="273"/>
      <c r="E77" s="273"/>
    </row>
    <row r="78" spans="2:5" s="102" customFormat="1" ht="12.95" customHeight="1" x14ac:dyDescent="0.45">
      <c r="B78" s="91"/>
      <c r="C78" s="91"/>
      <c r="D78" s="273"/>
      <c r="E78" s="273"/>
    </row>
    <row r="79" spans="2:5" s="102" customFormat="1" ht="12.95" customHeight="1" x14ac:dyDescent="0.45">
      <c r="B79" s="91"/>
      <c r="C79" s="91"/>
      <c r="D79" s="273"/>
      <c r="E79" s="273"/>
    </row>
    <row r="80" spans="2:5" s="102" customFormat="1" ht="12.95" customHeight="1" x14ac:dyDescent="0.45">
      <c r="B80" s="91"/>
      <c r="C80" s="91"/>
      <c r="D80" s="273"/>
      <c r="E80" s="273"/>
    </row>
    <row r="81" spans="2:5" s="102" customFormat="1" ht="12.95" customHeight="1" x14ac:dyDescent="0.45">
      <c r="B81" s="91"/>
      <c r="C81" s="91"/>
      <c r="D81" s="273"/>
      <c r="E81" s="273"/>
    </row>
    <row r="82" spans="2:5" s="102" customFormat="1" ht="12.95" customHeight="1" x14ac:dyDescent="0.45">
      <c r="B82" s="91"/>
      <c r="C82" s="91"/>
      <c r="D82" s="273"/>
      <c r="E82" s="273"/>
    </row>
    <row r="83" spans="2:5" s="102" customFormat="1" ht="12.95" customHeight="1" x14ac:dyDescent="0.45">
      <c r="B83" s="91"/>
      <c r="C83" s="91"/>
      <c r="D83" s="273"/>
      <c r="E83" s="273"/>
    </row>
    <row r="84" spans="2:5" s="102" customFormat="1" ht="12.95" customHeight="1" x14ac:dyDescent="0.45">
      <c r="B84" s="91"/>
      <c r="C84" s="91"/>
      <c r="D84" s="273"/>
      <c r="E84" s="273"/>
    </row>
    <row r="85" spans="2:5" s="102" customFormat="1" ht="12.95" customHeight="1" x14ac:dyDescent="0.45">
      <c r="B85" s="91"/>
      <c r="C85" s="91"/>
      <c r="D85" s="273"/>
      <c r="E85" s="273"/>
    </row>
    <row r="86" spans="2:5" s="102" customFormat="1" ht="12.95" customHeight="1" x14ac:dyDescent="0.45">
      <c r="B86" s="91"/>
      <c r="C86" s="91"/>
      <c r="D86" s="273"/>
      <c r="E86" s="273"/>
    </row>
    <row r="87" spans="2:5" s="102" customFormat="1" ht="12.95" customHeight="1" x14ac:dyDescent="0.45">
      <c r="B87" s="91"/>
      <c r="C87" s="91"/>
      <c r="D87" s="273"/>
      <c r="E87" s="273"/>
    </row>
    <row r="88" spans="2:5" s="102" customFormat="1" ht="12.95" customHeight="1" x14ac:dyDescent="0.45">
      <c r="B88" s="91"/>
      <c r="C88" s="91"/>
      <c r="D88" s="273"/>
      <c r="E88" s="273"/>
    </row>
    <row r="89" spans="2:5" s="102" customFormat="1" ht="12.95" customHeight="1" x14ac:dyDescent="0.45">
      <c r="B89" s="91"/>
      <c r="C89" s="91"/>
      <c r="D89" s="273"/>
      <c r="E89" s="273"/>
    </row>
    <row r="90" spans="2:5" s="102" customFormat="1" ht="12.95" customHeight="1" x14ac:dyDescent="0.45">
      <c r="B90" s="91"/>
      <c r="C90" s="91"/>
      <c r="D90" s="273"/>
      <c r="E90" s="273"/>
    </row>
    <row r="91" spans="2:5" s="102" customFormat="1" ht="12.95" customHeight="1" x14ac:dyDescent="0.45">
      <c r="B91" s="91"/>
      <c r="C91" s="91"/>
      <c r="D91" s="273"/>
      <c r="E91" s="273"/>
    </row>
    <row r="92" spans="2:5" s="102" customFormat="1" ht="12.95" customHeight="1" x14ac:dyDescent="0.45">
      <c r="B92" s="91"/>
      <c r="C92" s="91"/>
      <c r="D92" s="273"/>
      <c r="E92" s="273"/>
    </row>
    <row r="93" spans="2:5" s="102" customFormat="1" ht="12.95" customHeight="1" x14ac:dyDescent="0.45">
      <c r="B93" s="91"/>
      <c r="C93" s="91"/>
      <c r="D93" s="273"/>
      <c r="E93" s="273"/>
    </row>
    <row r="94" spans="2:5" s="102" customFormat="1" ht="12.95" customHeight="1" x14ac:dyDescent="0.45">
      <c r="B94" s="91"/>
      <c r="C94" s="91"/>
      <c r="D94" s="273"/>
      <c r="E94" s="273"/>
    </row>
    <row r="95" spans="2:5" s="102" customFormat="1" ht="12.95" customHeight="1" x14ac:dyDescent="0.45">
      <c r="B95" s="91"/>
      <c r="C95" s="91"/>
      <c r="D95" s="273"/>
      <c r="E95" s="273"/>
    </row>
    <row r="96" spans="2:5" s="102" customFormat="1" ht="12.95" customHeight="1" x14ac:dyDescent="0.45">
      <c r="B96" s="91"/>
      <c r="C96" s="91"/>
      <c r="D96" s="273"/>
      <c r="E96" s="273"/>
    </row>
    <row r="97" spans="2:5" s="102" customFormat="1" ht="12.95" customHeight="1" x14ac:dyDescent="0.45">
      <c r="B97" s="91"/>
      <c r="C97" s="91"/>
      <c r="D97" s="273"/>
      <c r="E97" s="273"/>
    </row>
    <row r="98" spans="2:5" s="102" customFormat="1" ht="12.95" customHeight="1" x14ac:dyDescent="0.45">
      <c r="B98" s="91"/>
      <c r="C98" s="91"/>
      <c r="D98" s="273"/>
      <c r="E98" s="273"/>
    </row>
    <row r="99" spans="2:5" s="102" customFormat="1" ht="12.95" customHeight="1" x14ac:dyDescent="0.45">
      <c r="B99" s="91"/>
      <c r="C99" s="91"/>
      <c r="D99" s="273"/>
      <c r="E99" s="273"/>
    </row>
    <row r="100" spans="2:5" s="102" customFormat="1" ht="12.95" customHeight="1" x14ac:dyDescent="0.45">
      <c r="B100" s="91"/>
      <c r="C100" s="91"/>
      <c r="D100" s="273"/>
      <c r="E100" s="273"/>
    </row>
    <row r="101" spans="2:5" s="102" customFormat="1" ht="12.95" customHeight="1" x14ac:dyDescent="0.45">
      <c r="B101" s="91"/>
      <c r="C101" s="91"/>
      <c r="D101" s="273"/>
      <c r="E101" s="273"/>
    </row>
    <row r="102" spans="2:5" s="102" customFormat="1" ht="12.95" customHeight="1" x14ac:dyDescent="0.45">
      <c r="B102" s="91"/>
      <c r="C102" s="91"/>
      <c r="D102" s="273"/>
      <c r="E102" s="273"/>
    </row>
    <row r="103" spans="2:5" s="102" customFormat="1" ht="12.95" customHeight="1" x14ac:dyDescent="0.45">
      <c r="B103" s="91"/>
      <c r="C103" s="91"/>
      <c r="D103" s="273"/>
      <c r="E103" s="273"/>
    </row>
    <row r="104" spans="2:5" s="102" customFormat="1" ht="12.95" customHeight="1" x14ac:dyDescent="0.45">
      <c r="B104" s="91"/>
      <c r="C104" s="91"/>
      <c r="D104" s="273"/>
      <c r="E104" s="273"/>
    </row>
    <row r="105" spans="2:5" s="102" customFormat="1" ht="12.95" customHeight="1" x14ac:dyDescent="0.45">
      <c r="B105" s="91"/>
      <c r="C105" s="91"/>
      <c r="D105" s="273"/>
      <c r="E105" s="273"/>
    </row>
    <row r="106" spans="2:5" s="102" customFormat="1" ht="12.95" customHeight="1" x14ac:dyDescent="0.45">
      <c r="B106" s="91"/>
      <c r="C106" s="91"/>
      <c r="D106" s="273"/>
      <c r="E106" s="273"/>
    </row>
    <row r="107" spans="2:5" s="102" customFormat="1" ht="12.95" customHeight="1" x14ac:dyDescent="0.45">
      <c r="B107" s="91"/>
      <c r="C107" s="91"/>
      <c r="D107" s="273"/>
      <c r="E107" s="273"/>
    </row>
    <row r="108" spans="2:5" s="102" customFormat="1" ht="12.95" customHeight="1" x14ac:dyDescent="0.45">
      <c r="B108" s="91"/>
      <c r="C108" s="91"/>
      <c r="D108" s="273"/>
      <c r="E108" s="273"/>
    </row>
    <row r="109" spans="2:5" s="102" customFormat="1" ht="12.95" customHeight="1" x14ac:dyDescent="0.45">
      <c r="B109" s="91"/>
      <c r="C109" s="91"/>
      <c r="D109" s="273"/>
      <c r="E109" s="273"/>
    </row>
    <row r="110" spans="2:5" s="102" customFormat="1" ht="12.95" customHeight="1" x14ac:dyDescent="0.45">
      <c r="B110" s="91"/>
      <c r="C110" s="91"/>
      <c r="D110" s="273"/>
      <c r="E110" s="273"/>
    </row>
    <row r="111" spans="2:5" s="102" customFormat="1" ht="12.95" customHeight="1" x14ac:dyDescent="0.45">
      <c r="B111" s="91"/>
      <c r="C111" s="91"/>
      <c r="D111" s="273"/>
      <c r="E111" s="273"/>
    </row>
    <row r="112" spans="2:5" s="102" customFormat="1" ht="12.95" customHeight="1" x14ac:dyDescent="0.45">
      <c r="B112" s="91"/>
      <c r="C112" s="91"/>
      <c r="D112" s="273"/>
      <c r="E112" s="273"/>
    </row>
    <row r="113" spans="2:5" s="102" customFormat="1" ht="12.95" customHeight="1" x14ac:dyDescent="0.45">
      <c r="B113" s="91"/>
      <c r="C113" s="91"/>
      <c r="D113" s="273"/>
      <c r="E113" s="273"/>
    </row>
    <row r="114" spans="2:5" s="102" customFormat="1" ht="12.95" customHeight="1" x14ac:dyDescent="0.45">
      <c r="B114" s="91"/>
      <c r="C114" s="91"/>
      <c r="D114" s="273"/>
      <c r="E114" s="273"/>
    </row>
    <row r="115" spans="2:5" s="102" customFormat="1" ht="12.95" customHeight="1" x14ac:dyDescent="0.45">
      <c r="B115" s="91"/>
      <c r="C115" s="91"/>
      <c r="D115" s="273"/>
      <c r="E115" s="273"/>
    </row>
    <row r="116" spans="2:5" s="102" customFormat="1" ht="12.95" customHeight="1" x14ac:dyDescent="0.45">
      <c r="B116" s="91"/>
      <c r="C116" s="91"/>
      <c r="D116" s="273"/>
      <c r="E116" s="273"/>
    </row>
    <row r="117" spans="2:5" s="102" customFormat="1" ht="12.95" customHeight="1" x14ac:dyDescent="0.45">
      <c r="B117" s="91"/>
      <c r="C117" s="91"/>
      <c r="D117" s="273"/>
      <c r="E117" s="273"/>
    </row>
    <row r="118" spans="2:5" s="102" customFormat="1" ht="12.95" customHeight="1" x14ac:dyDescent="0.45">
      <c r="B118" s="91"/>
      <c r="C118" s="91"/>
      <c r="D118" s="273"/>
      <c r="E118" s="273"/>
    </row>
    <row r="119" spans="2:5" s="102" customFormat="1" ht="12.95" customHeight="1" x14ac:dyDescent="0.45">
      <c r="B119" s="91"/>
      <c r="C119" s="91"/>
      <c r="D119" s="273"/>
      <c r="E119" s="273"/>
    </row>
    <row r="120" spans="2:5" s="102" customFormat="1" ht="12.95" customHeight="1" x14ac:dyDescent="0.45">
      <c r="B120" s="91"/>
      <c r="C120" s="91"/>
      <c r="D120" s="273"/>
      <c r="E120" s="273"/>
    </row>
    <row r="121" spans="2:5" s="102" customFormat="1" ht="12.95" customHeight="1" x14ac:dyDescent="0.45">
      <c r="B121" s="91"/>
      <c r="C121" s="91"/>
      <c r="D121" s="273"/>
      <c r="E121" s="273"/>
    </row>
    <row r="122" spans="2:5" s="102" customFormat="1" ht="12.95" customHeight="1" x14ac:dyDescent="0.45">
      <c r="B122" s="91"/>
      <c r="C122" s="91"/>
      <c r="D122" s="273"/>
      <c r="E122" s="273"/>
    </row>
    <row r="123" spans="2:5" s="102" customFormat="1" ht="12.95" customHeight="1" x14ac:dyDescent="0.45">
      <c r="B123" s="91"/>
      <c r="C123" s="91"/>
      <c r="D123" s="273"/>
      <c r="E123" s="273"/>
    </row>
    <row r="124" spans="2:5" s="102" customFormat="1" ht="12.95" customHeight="1" x14ac:dyDescent="0.45">
      <c r="B124" s="91"/>
      <c r="C124" s="91"/>
      <c r="D124" s="273"/>
      <c r="E124" s="273"/>
    </row>
    <row r="125" spans="2:5" s="102" customFormat="1" ht="12.95" customHeight="1" x14ac:dyDescent="0.45">
      <c r="B125" s="91"/>
      <c r="C125" s="91"/>
      <c r="D125" s="273"/>
      <c r="E125" s="273"/>
    </row>
    <row r="126" spans="2:5" s="102" customFormat="1" ht="12.95" customHeight="1" x14ac:dyDescent="0.45">
      <c r="B126" s="91"/>
      <c r="C126" s="91"/>
      <c r="D126" s="273"/>
      <c r="E126" s="273"/>
    </row>
    <row r="127" spans="2:5" s="102" customFormat="1" ht="12.95" customHeight="1" x14ac:dyDescent="0.45">
      <c r="B127" s="91"/>
      <c r="C127" s="91"/>
      <c r="D127" s="273"/>
      <c r="E127" s="273"/>
    </row>
    <row r="128" spans="2:5" s="102" customFormat="1" ht="12.95" customHeight="1" x14ac:dyDescent="0.45">
      <c r="B128" s="91"/>
      <c r="C128" s="91"/>
      <c r="D128" s="273"/>
      <c r="E128" s="273"/>
    </row>
    <row r="129" spans="2:5" s="102" customFormat="1" ht="12.95" customHeight="1" x14ac:dyDescent="0.45">
      <c r="B129" s="91"/>
      <c r="C129" s="91"/>
      <c r="D129" s="273"/>
      <c r="E129" s="273"/>
    </row>
  </sheetData>
  <mergeCells count="7">
    <mergeCell ref="A37:F37"/>
    <mergeCell ref="A2:F2"/>
    <mergeCell ref="A3:F3"/>
    <mergeCell ref="A5:F5"/>
    <mergeCell ref="A13:F13"/>
    <mergeCell ref="A21:F21"/>
    <mergeCell ref="A29:F29"/>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autoPageBreaks="0" fitToPage="1"/>
  </sheetPr>
  <dimension ref="A1:H13"/>
  <sheetViews>
    <sheetView showGridLines="0" workbookViewId="0"/>
  </sheetViews>
  <sheetFormatPr defaultColWidth="18.73046875" defaultRowHeight="12.95" customHeight="1" x14ac:dyDescent="0.35"/>
  <cols>
    <col min="1" max="1" width="40.3984375" style="9" customWidth="1"/>
    <col min="2" max="3" width="25.73046875" style="9" customWidth="1"/>
    <col min="4" max="5" width="25.73046875" style="11" customWidth="1"/>
    <col min="6" max="7" width="25.73046875" style="8" customWidth="1"/>
    <col min="8" max="16384" width="18.73046875" style="8"/>
  </cols>
  <sheetData>
    <row r="1" spans="1:8" ht="15.75" customHeight="1" x14ac:dyDescent="0.35">
      <c r="A1" s="259"/>
      <c r="B1" s="23"/>
      <c r="C1" s="23"/>
      <c r="D1" s="23"/>
      <c r="E1" s="23"/>
    </row>
    <row r="2" spans="1:8" ht="19.5" customHeight="1" x14ac:dyDescent="0.35">
      <c r="A2" s="715" t="s">
        <v>551</v>
      </c>
      <c r="B2" s="715"/>
      <c r="C2" s="715"/>
      <c r="D2" s="715"/>
      <c r="E2" s="715"/>
      <c r="F2" s="715"/>
      <c r="G2" s="715"/>
    </row>
    <row r="3" spans="1:8" s="160" customFormat="1" ht="19.5" customHeight="1" x14ac:dyDescent="0.45">
      <c r="A3" s="775" t="s">
        <v>398</v>
      </c>
      <c r="B3" s="775"/>
      <c r="C3" s="775"/>
      <c r="D3" s="775"/>
      <c r="E3" s="775"/>
      <c r="F3" s="775"/>
      <c r="G3" s="775"/>
    </row>
    <row r="4" spans="1:8" s="258" customFormat="1" ht="54" customHeight="1" x14ac:dyDescent="0.35">
      <c r="A4" s="265"/>
      <c r="B4" s="353" t="s">
        <v>358</v>
      </c>
      <c r="C4" s="451" t="s">
        <v>359</v>
      </c>
      <c r="D4" s="555" t="s">
        <v>577</v>
      </c>
      <c r="E4" s="567" t="s">
        <v>688</v>
      </c>
      <c r="F4" s="567" t="s">
        <v>689</v>
      </c>
      <c r="G4" s="330" t="s">
        <v>690</v>
      </c>
    </row>
    <row r="5" spans="1:8" s="102" customFormat="1" ht="16.5" customHeight="1" x14ac:dyDescent="0.45">
      <c r="A5" s="98"/>
      <c r="B5" s="166"/>
      <c r="C5" s="166"/>
      <c r="D5" s="166"/>
      <c r="E5" s="166"/>
      <c r="F5" s="166"/>
      <c r="G5" s="166"/>
      <c r="H5" s="91"/>
    </row>
    <row r="6" spans="1:8" s="91" customFormat="1" ht="16.5" customHeight="1" x14ac:dyDescent="0.45">
      <c r="A6" s="85" t="s">
        <v>399</v>
      </c>
      <c r="B6" s="378">
        <v>14322</v>
      </c>
      <c r="C6" s="378">
        <v>14573</v>
      </c>
      <c r="D6" s="378">
        <v>14911</v>
      </c>
      <c r="E6" s="378">
        <v>15448</v>
      </c>
      <c r="F6" s="378">
        <v>15514</v>
      </c>
      <c r="G6" s="596">
        <v>4.0000000000000001E-3</v>
      </c>
    </row>
    <row r="7" spans="1:8" s="102" customFormat="1" ht="30" customHeight="1" x14ac:dyDescent="0.45">
      <c r="A7" s="128" t="s">
        <v>157</v>
      </c>
      <c r="B7" s="378"/>
      <c r="C7" s="378"/>
      <c r="D7" s="378"/>
      <c r="E7" s="378"/>
      <c r="F7" s="378"/>
      <c r="G7" s="380"/>
      <c r="H7" s="91"/>
    </row>
    <row r="8" spans="1:8" s="102" customFormat="1" ht="16.5" customHeight="1" x14ac:dyDescent="0.45">
      <c r="A8" s="50" t="s">
        <v>14</v>
      </c>
      <c r="B8" s="379">
        <v>214</v>
      </c>
      <c r="C8" s="379">
        <v>211</v>
      </c>
      <c r="D8" s="379">
        <v>216</v>
      </c>
      <c r="E8" s="379">
        <v>211</v>
      </c>
      <c r="F8" s="379">
        <v>187</v>
      </c>
      <c r="G8" s="596">
        <v>-0.112</v>
      </c>
      <c r="H8" s="91"/>
    </row>
    <row r="9" spans="1:8" s="102" customFormat="1" ht="16.5" customHeight="1" x14ac:dyDescent="0.45">
      <c r="A9" s="50" t="s">
        <v>15</v>
      </c>
      <c r="B9" s="379">
        <v>9955</v>
      </c>
      <c r="C9" s="379">
        <v>9744</v>
      </c>
      <c r="D9" s="379">
        <v>9754</v>
      </c>
      <c r="E9" s="379">
        <v>9746</v>
      </c>
      <c r="F9" s="379">
        <v>9912</v>
      </c>
      <c r="G9" s="596">
        <v>1.7000000000000001E-2</v>
      </c>
      <c r="H9" s="91"/>
    </row>
    <row r="10" spans="1:8" s="102" customFormat="1" ht="16.5" customHeight="1" x14ac:dyDescent="0.45">
      <c r="A10" s="50" t="s">
        <v>16</v>
      </c>
      <c r="B10" s="379">
        <v>1704</v>
      </c>
      <c r="C10" s="379">
        <v>1656</v>
      </c>
      <c r="D10" s="379">
        <v>1652</v>
      </c>
      <c r="E10" s="379">
        <v>1666</v>
      </c>
      <c r="F10" s="379">
        <v>1719</v>
      </c>
      <c r="G10" s="596">
        <v>3.2000000000000001E-2</v>
      </c>
      <c r="H10" s="91"/>
    </row>
    <row r="11" spans="1:8" s="102" customFormat="1" ht="16.5" customHeight="1" x14ac:dyDescent="0.45">
      <c r="A11" s="50" t="s">
        <v>17</v>
      </c>
      <c r="B11" s="379">
        <v>2449</v>
      </c>
      <c r="C11" s="379">
        <v>2962</v>
      </c>
      <c r="D11" s="379">
        <v>3289</v>
      </c>
      <c r="E11" s="379">
        <v>3826</v>
      </c>
      <c r="F11" s="379">
        <v>3696</v>
      </c>
      <c r="G11" s="596">
        <v>-3.4000000000000002E-2</v>
      </c>
      <c r="H11" s="91"/>
    </row>
    <row r="12" spans="1:8" s="102" customFormat="1" ht="16.5" customHeight="1" x14ac:dyDescent="0.45">
      <c r="A12" s="286" t="s">
        <v>18</v>
      </c>
      <c r="B12" s="378">
        <v>14322</v>
      </c>
      <c r="C12" s="378">
        <v>14573</v>
      </c>
      <c r="D12" s="378">
        <v>14911</v>
      </c>
      <c r="E12" s="378">
        <v>15448</v>
      </c>
      <c r="F12" s="378">
        <v>15514</v>
      </c>
      <c r="G12" s="596">
        <v>4.0000000000000001E-3</v>
      </c>
      <c r="H12" s="91"/>
    </row>
    <row r="13" spans="1:8" s="102" customFormat="1" ht="6.75" customHeight="1" x14ac:dyDescent="0.45">
      <c r="A13" s="95"/>
      <c r="B13" s="95"/>
      <c r="C13" s="95"/>
      <c r="D13" s="161"/>
      <c r="E13" s="161"/>
      <c r="F13" s="95"/>
      <c r="G13" s="95"/>
    </row>
  </sheetData>
  <mergeCells count="2">
    <mergeCell ref="A2:G2"/>
    <mergeCell ref="A3:G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autoPageBreaks="0" fitToPage="1"/>
  </sheetPr>
  <dimension ref="A1:Z38"/>
  <sheetViews>
    <sheetView showGridLines="0" workbookViewId="0"/>
  </sheetViews>
  <sheetFormatPr defaultColWidth="18.73046875" defaultRowHeight="12.95" customHeight="1" x14ac:dyDescent="0.35"/>
  <cols>
    <col min="1" max="1" width="50.73046875" style="9" customWidth="1"/>
    <col min="2" max="3" width="15.73046875" style="9" customWidth="1"/>
    <col min="4" max="5" width="15.73046875" style="11" customWidth="1"/>
    <col min="6" max="6" width="15.73046875" style="8" customWidth="1"/>
    <col min="7" max="8" width="15.73046875" style="9" customWidth="1"/>
    <col min="9" max="10" width="15.73046875" style="11" customWidth="1"/>
    <col min="11" max="11" width="15.73046875" style="8" customWidth="1"/>
    <col min="12" max="13" width="15.73046875" style="9" customWidth="1"/>
    <col min="14" max="15" width="15.73046875" style="11" customWidth="1"/>
    <col min="16" max="16" width="15.73046875" style="8" customWidth="1"/>
    <col min="17" max="18" width="15.73046875" style="9" customWidth="1"/>
    <col min="19" max="20" width="15.73046875" style="11" customWidth="1"/>
    <col min="21" max="21" width="15.73046875" style="8" customWidth="1"/>
    <col min="22" max="23" width="15.73046875" style="9" customWidth="1"/>
    <col min="24" max="25" width="15.73046875" style="11" customWidth="1"/>
    <col min="26" max="26" width="15.73046875" style="8" customWidth="1"/>
    <col min="27" max="16384" width="18.73046875" style="8"/>
  </cols>
  <sheetData>
    <row r="1" spans="1:26" ht="15.75" customHeight="1" x14ac:dyDescent="0.35">
      <c r="A1" s="259"/>
      <c r="B1" s="28"/>
      <c r="C1" s="28"/>
      <c r="D1" s="28"/>
      <c r="E1" s="28"/>
      <c r="F1" s="28"/>
      <c r="G1" s="8"/>
      <c r="H1" s="8"/>
      <c r="I1" s="40"/>
      <c r="J1" s="40"/>
      <c r="L1" s="8"/>
      <c r="M1" s="8"/>
      <c r="N1" s="40"/>
      <c r="O1" s="40"/>
      <c r="Q1" s="8"/>
      <c r="R1" s="8"/>
      <c r="S1" s="40"/>
      <c r="T1" s="40"/>
      <c r="V1" s="8"/>
      <c r="W1" s="8"/>
      <c r="X1" s="40"/>
      <c r="Y1" s="40"/>
    </row>
    <row r="2" spans="1:26" ht="19.5" customHeight="1" x14ac:dyDescent="0.35">
      <c r="A2" s="779" t="s">
        <v>550</v>
      </c>
      <c r="B2" s="780"/>
      <c r="C2" s="780"/>
      <c r="D2" s="780"/>
      <c r="E2" s="780"/>
      <c r="F2" s="780"/>
      <c r="G2" s="780"/>
      <c r="H2" s="780"/>
      <c r="I2" s="780"/>
      <c r="J2" s="780"/>
      <c r="K2" s="780"/>
      <c r="L2" s="780"/>
      <c r="M2" s="780"/>
      <c r="N2" s="780"/>
      <c r="O2" s="780"/>
      <c r="P2" s="780"/>
      <c r="Q2" s="780"/>
      <c r="R2" s="780"/>
      <c r="S2" s="780"/>
      <c r="T2" s="780"/>
      <c r="U2" s="780"/>
      <c r="V2" s="780"/>
      <c r="W2" s="780"/>
      <c r="X2" s="780"/>
      <c r="Y2" s="780"/>
      <c r="Z2" s="780"/>
    </row>
    <row r="3" spans="1:26" s="102" customFormat="1" ht="20.25" customHeight="1" x14ac:dyDescent="0.45">
      <c r="A3" s="781"/>
      <c r="B3" s="725"/>
      <c r="C3" s="725"/>
      <c r="D3" s="725"/>
      <c r="E3" s="725"/>
      <c r="F3" s="725"/>
      <c r="G3" s="725"/>
      <c r="H3" s="725"/>
      <c r="I3" s="725"/>
      <c r="J3" s="725"/>
      <c r="K3" s="725"/>
      <c r="L3" s="725"/>
      <c r="M3" s="725"/>
      <c r="N3" s="725"/>
      <c r="O3" s="725"/>
      <c r="P3" s="725"/>
      <c r="Q3" s="725"/>
      <c r="R3" s="725"/>
      <c r="S3" s="725"/>
      <c r="T3" s="725"/>
      <c r="U3" s="725"/>
      <c r="V3" s="725"/>
      <c r="W3" s="725"/>
      <c r="X3" s="725"/>
      <c r="Y3" s="725"/>
      <c r="Z3" s="725"/>
    </row>
    <row r="4" spans="1:26" s="343" customFormat="1" ht="30" customHeight="1" x14ac:dyDescent="0.35">
      <c r="A4" s="342"/>
      <c r="B4" s="782" t="s">
        <v>34</v>
      </c>
      <c r="C4" s="722"/>
      <c r="D4" s="722"/>
      <c r="E4" s="722"/>
      <c r="F4" s="723"/>
      <c r="G4" s="782" t="s">
        <v>15</v>
      </c>
      <c r="H4" s="722"/>
      <c r="I4" s="722"/>
      <c r="J4" s="722"/>
      <c r="K4" s="723"/>
      <c r="L4" s="782" t="s">
        <v>16</v>
      </c>
      <c r="M4" s="722"/>
      <c r="N4" s="722"/>
      <c r="O4" s="722"/>
      <c r="P4" s="723"/>
      <c r="Q4" s="782" t="s">
        <v>17</v>
      </c>
      <c r="R4" s="722"/>
      <c r="S4" s="722"/>
      <c r="T4" s="722"/>
      <c r="U4" s="723"/>
      <c r="V4" s="782" t="s">
        <v>18</v>
      </c>
      <c r="W4" s="722"/>
      <c r="X4" s="722"/>
      <c r="Y4" s="722"/>
      <c r="Z4" s="723"/>
    </row>
    <row r="5" spans="1:26" s="343" customFormat="1" ht="30" customHeight="1" x14ac:dyDescent="0.35">
      <c r="A5" s="342"/>
      <c r="B5" s="476" t="s">
        <v>358</v>
      </c>
      <c r="C5" s="476"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row>
    <row r="6" spans="1:26" s="343" customFormat="1" ht="30" customHeight="1" x14ac:dyDescent="0.35">
      <c r="A6" s="342"/>
      <c r="B6" s="765" t="s">
        <v>165</v>
      </c>
      <c r="C6" s="765"/>
      <c r="D6" s="765"/>
      <c r="E6" s="765"/>
      <c r="F6" s="765"/>
      <c r="G6" s="765"/>
      <c r="H6" s="765"/>
      <c r="I6" s="765"/>
      <c r="J6" s="765"/>
      <c r="K6" s="765"/>
      <c r="L6" s="765"/>
      <c r="M6" s="765"/>
      <c r="N6" s="765"/>
      <c r="O6" s="765"/>
      <c r="P6" s="765"/>
      <c r="Q6" s="765"/>
      <c r="R6" s="765"/>
      <c r="S6" s="765"/>
      <c r="T6" s="765"/>
      <c r="U6" s="765"/>
      <c r="V6" s="765"/>
      <c r="W6" s="765"/>
      <c r="X6" s="765"/>
      <c r="Y6" s="765"/>
      <c r="Z6" s="765"/>
    </row>
    <row r="7" spans="1:26" s="102" customFormat="1" ht="16.5" customHeight="1" x14ac:dyDescent="0.45">
      <c r="A7" s="145" t="s">
        <v>61</v>
      </c>
      <c r="B7" s="91"/>
      <c r="C7" s="91"/>
      <c r="D7" s="273"/>
      <c r="E7" s="273"/>
      <c r="F7" s="151"/>
      <c r="G7" s="91"/>
      <c r="H7" s="91"/>
      <c r="I7" s="273"/>
      <c r="J7" s="273"/>
      <c r="K7" s="151"/>
      <c r="L7" s="91"/>
      <c r="M7" s="91"/>
      <c r="N7" s="273"/>
      <c r="O7" s="273"/>
      <c r="P7" s="151"/>
      <c r="Q7" s="91"/>
      <c r="R7" s="91"/>
      <c r="S7" s="273"/>
      <c r="T7" s="273"/>
      <c r="U7" s="151"/>
      <c r="V7" s="91"/>
      <c r="W7" s="91"/>
      <c r="X7" s="273"/>
      <c r="Y7" s="273"/>
      <c r="Z7" s="151"/>
    </row>
    <row r="8" spans="1:26" s="102" customFormat="1" ht="16.5" customHeight="1" x14ac:dyDescent="0.45">
      <c r="A8" s="147" t="s">
        <v>62</v>
      </c>
      <c r="B8" s="382">
        <v>16</v>
      </c>
      <c r="C8" s="382">
        <v>14</v>
      </c>
      <c r="D8" s="382">
        <v>13</v>
      </c>
      <c r="E8" s="382">
        <v>11</v>
      </c>
      <c r="F8" s="382">
        <v>10</v>
      </c>
      <c r="G8" s="382">
        <v>1801</v>
      </c>
      <c r="H8" s="382">
        <v>1720</v>
      </c>
      <c r="I8" s="382">
        <v>1737</v>
      </c>
      <c r="J8" s="382">
        <v>1762</v>
      </c>
      <c r="K8" s="382">
        <v>1799</v>
      </c>
      <c r="L8" s="382">
        <v>106</v>
      </c>
      <c r="M8" s="382">
        <v>98</v>
      </c>
      <c r="N8" s="382">
        <v>96</v>
      </c>
      <c r="O8" s="382">
        <v>97</v>
      </c>
      <c r="P8" s="382">
        <v>107</v>
      </c>
      <c r="Q8" s="382">
        <v>448</v>
      </c>
      <c r="R8" s="382">
        <v>512</v>
      </c>
      <c r="S8" s="382">
        <v>537</v>
      </c>
      <c r="T8" s="382">
        <v>550</v>
      </c>
      <c r="U8" s="382">
        <v>548</v>
      </c>
      <c r="V8" s="382">
        <v>2370</v>
      </c>
      <c r="W8" s="382">
        <v>2343</v>
      </c>
      <c r="X8" s="382">
        <v>2383</v>
      </c>
      <c r="Y8" s="382">
        <v>2420</v>
      </c>
      <c r="Z8" s="382">
        <v>2464</v>
      </c>
    </row>
    <row r="9" spans="1:26" s="102" customFormat="1" ht="16.5" customHeight="1" x14ac:dyDescent="0.45">
      <c r="A9" s="147" t="s">
        <v>63</v>
      </c>
      <c r="B9" s="382">
        <v>69</v>
      </c>
      <c r="C9" s="382">
        <v>65</v>
      </c>
      <c r="D9" s="382">
        <v>61</v>
      </c>
      <c r="E9" s="382">
        <v>57</v>
      </c>
      <c r="F9" s="382">
        <v>48</v>
      </c>
      <c r="G9" s="382">
        <v>3001</v>
      </c>
      <c r="H9" s="382">
        <v>2910</v>
      </c>
      <c r="I9" s="382">
        <v>2874</v>
      </c>
      <c r="J9" s="382">
        <v>2822</v>
      </c>
      <c r="K9" s="382">
        <v>2841</v>
      </c>
      <c r="L9" s="382">
        <v>398</v>
      </c>
      <c r="M9" s="382">
        <v>382</v>
      </c>
      <c r="N9" s="382">
        <v>374</v>
      </c>
      <c r="O9" s="382">
        <v>369</v>
      </c>
      <c r="P9" s="382">
        <v>369</v>
      </c>
      <c r="Q9" s="382">
        <v>854</v>
      </c>
      <c r="R9" s="382">
        <v>1059</v>
      </c>
      <c r="S9" s="382">
        <v>1169</v>
      </c>
      <c r="T9" s="382">
        <v>1309</v>
      </c>
      <c r="U9" s="382">
        <v>1198</v>
      </c>
      <c r="V9" s="382">
        <v>4322</v>
      </c>
      <c r="W9" s="382">
        <v>4415</v>
      </c>
      <c r="X9" s="382">
        <v>4478</v>
      </c>
      <c r="Y9" s="382">
        <v>4556</v>
      </c>
      <c r="Z9" s="382">
        <v>4456</v>
      </c>
    </row>
    <row r="10" spans="1:26" s="102" customFormat="1" ht="16.5" customHeight="1" x14ac:dyDescent="0.45">
      <c r="A10" s="147" t="s">
        <v>64</v>
      </c>
      <c r="B10" s="382">
        <v>67</v>
      </c>
      <c r="C10" s="382">
        <v>66</v>
      </c>
      <c r="D10" s="382">
        <v>67</v>
      </c>
      <c r="E10" s="382">
        <v>66</v>
      </c>
      <c r="F10" s="382">
        <v>58</v>
      </c>
      <c r="G10" s="382">
        <v>2274</v>
      </c>
      <c r="H10" s="382">
        <v>2217</v>
      </c>
      <c r="I10" s="382">
        <v>2163</v>
      </c>
      <c r="J10" s="382">
        <v>2122</v>
      </c>
      <c r="K10" s="382">
        <v>2131</v>
      </c>
      <c r="L10" s="382">
        <v>445</v>
      </c>
      <c r="M10" s="382">
        <v>431</v>
      </c>
      <c r="N10" s="382">
        <v>422</v>
      </c>
      <c r="O10" s="382">
        <v>418</v>
      </c>
      <c r="P10" s="382">
        <v>420</v>
      </c>
      <c r="Q10" s="382">
        <v>570</v>
      </c>
      <c r="R10" s="382">
        <v>694</v>
      </c>
      <c r="S10" s="382">
        <v>784</v>
      </c>
      <c r="T10" s="382">
        <v>965</v>
      </c>
      <c r="U10" s="382">
        <v>937</v>
      </c>
      <c r="V10" s="382">
        <v>3356</v>
      </c>
      <c r="W10" s="382">
        <v>3407</v>
      </c>
      <c r="X10" s="382">
        <v>3436</v>
      </c>
      <c r="Y10" s="382">
        <v>3570</v>
      </c>
      <c r="Z10" s="382">
        <v>3547</v>
      </c>
    </row>
    <row r="11" spans="1:26" s="102" customFormat="1" ht="16.5" customHeight="1" x14ac:dyDescent="0.45">
      <c r="A11" s="147" t="s">
        <v>65</v>
      </c>
      <c r="B11" s="382">
        <v>24</v>
      </c>
      <c r="C11" s="382">
        <v>25</v>
      </c>
      <c r="D11" s="382">
        <v>28</v>
      </c>
      <c r="E11" s="382">
        <v>29</v>
      </c>
      <c r="F11" s="382">
        <v>26</v>
      </c>
      <c r="G11" s="382">
        <v>908</v>
      </c>
      <c r="H11" s="382">
        <v>905</v>
      </c>
      <c r="I11" s="382">
        <v>928</v>
      </c>
      <c r="J11" s="382">
        <v>939</v>
      </c>
      <c r="K11" s="382">
        <v>956</v>
      </c>
      <c r="L11" s="382">
        <v>216</v>
      </c>
      <c r="M11" s="382">
        <v>213</v>
      </c>
      <c r="N11" s="382">
        <v>217</v>
      </c>
      <c r="O11" s="382">
        <v>222</v>
      </c>
      <c r="P11" s="382">
        <v>228</v>
      </c>
      <c r="Q11" s="382">
        <v>206</v>
      </c>
      <c r="R11" s="382">
        <v>251</v>
      </c>
      <c r="S11" s="382">
        <v>291</v>
      </c>
      <c r="T11" s="382">
        <v>369</v>
      </c>
      <c r="U11" s="382">
        <v>368</v>
      </c>
      <c r="V11" s="382">
        <v>1354</v>
      </c>
      <c r="W11" s="382">
        <v>1394</v>
      </c>
      <c r="X11" s="382">
        <v>1464</v>
      </c>
      <c r="Y11" s="382">
        <v>1559</v>
      </c>
      <c r="Z11" s="382">
        <v>1578</v>
      </c>
    </row>
    <row r="12" spans="1:26" s="102" customFormat="1" ht="16.5" customHeight="1" x14ac:dyDescent="0.45">
      <c r="A12" s="147" t="s">
        <v>66</v>
      </c>
      <c r="B12" s="382">
        <v>18</v>
      </c>
      <c r="C12" s="382">
        <v>19</v>
      </c>
      <c r="D12" s="382">
        <v>21</v>
      </c>
      <c r="E12" s="382">
        <v>21</v>
      </c>
      <c r="F12" s="382">
        <v>19</v>
      </c>
      <c r="G12" s="382">
        <v>812</v>
      </c>
      <c r="H12" s="382">
        <v>802</v>
      </c>
      <c r="I12" s="382">
        <v>796</v>
      </c>
      <c r="J12" s="382">
        <v>782</v>
      </c>
      <c r="K12" s="382">
        <v>779</v>
      </c>
      <c r="L12" s="382">
        <v>210</v>
      </c>
      <c r="M12" s="382">
        <v>204</v>
      </c>
      <c r="N12" s="382">
        <v>201</v>
      </c>
      <c r="O12" s="382">
        <v>199</v>
      </c>
      <c r="P12" s="382">
        <v>200</v>
      </c>
      <c r="Q12" s="382">
        <v>168</v>
      </c>
      <c r="R12" s="382">
        <v>199</v>
      </c>
      <c r="S12" s="382">
        <v>224</v>
      </c>
      <c r="T12" s="382">
        <v>272</v>
      </c>
      <c r="U12" s="382">
        <v>268</v>
      </c>
      <c r="V12" s="382">
        <v>1208</v>
      </c>
      <c r="W12" s="382">
        <v>1225</v>
      </c>
      <c r="X12" s="382">
        <v>1241</v>
      </c>
      <c r="Y12" s="382">
        <v>1274</v>
      </c>
      <c r="Z12" s="382">
        <v>1266</v>
      </c>
    </row>
    <row r="13" spans="1:26" s="258" customFormat="1" ht="16.5" customHeight="1" x14ac:dyDescent="0.45">
      <c r="A13" s="147" t="s">
        <v>67</v>
      </c>
      <c r="B13" s="382">
        <v>12</v>
      </c>
      <c r="C13" s="382">
        <v>13</v>
      </c>
      <c r="D13" s="382">
        <v>15</v>
      </c>
      <c r="E13" s="382">
        <v>15</v>
      </c>
      <c r="F13" s="382">
        <v>14</v>
      </c>
      <c r="G13" s="382">
        <v>581</v>
      </c>
      <c r="H13" s="382">
        <v>593</v>
      </c>
      <c r="I13" s="382">
        <v>618</v>
      </c>
      <c r="J13" s="382">
        <v>639</v>
      </c>
      <c r="K13" s="382">
        <v>668</v>
      </c>
      <c r="L13" s="382">
        <v>164</v>
      </c>
      <c r="M13" s="382">
        <v>165</v>
      </c>
      <c r="N13" s="382">
        <v>169</v>
      </c>
      <c r="O13" s="382">
        <v>175</v>
      </c>
      <c r="P13" s="382">
        <v>182</v>
      </c>
      <c r="Q13" s="382">
        <v>110</v>
      </c>
      <c r="R13" s="382">
        <v>133</v>
      </c>
      <c r="S13" s="382">
        <v>152</v>
      </c>
      <c r="T13" s="382">
        <v>192</v>
      </c>
      <c r="U13" s="382">
        <v>198</v>
      </c>
      <c r="V13" s="382">
        <v>868</v>
      </c>
      <c r="W13" s="382">
        <v>904</v>
      </c>
      <c r="X13" s="382">
        <v>954</v>
      </c>
      <c r="Y13" s="382">
        <v>1021</v>
      </c>
      <c r="Z13" s="382">
        <v>1062</v>
      </c>
    </row>
    <row r="14" spans="1:26" s="258" customFormat="1" ht="16.5" customHeight="1" x14ac:dyDescent="0.45">
      <c r="A14" s="147" t="s">
        <v>68</v>
      </c>
      <c r="B14" s="382">
        <v>6</v>
      </c>
      <c r="C14" s="382">
        <v>7</v>
      </c>
      <c r="D14" s="382">
        <v>8</v>
      </c>
      <c r="E14" s="382">
        <v>8</v>
      </c>
      <c r="F14" s="382">
        <v>8</v>
      </c>
      <c r="G14" s="382">
        <v>367</v>
      </c>
      <c r="H14" s="382">
        <v>370</v>
      </c>
      <c r="I14" s="382">
        <v>388</v>
      </c>
      <c r="J14" s="382">
        <v>407</v>
      </c>
      <c r="K14" s="382">
        <v>431</v>
      </c>
      <c r="L14" s="382">
        <v>100</v>
      </c>
      <c r="M14" s="382">
        <v>100</v>
      </c>
      <c r="N14" s="382">
        <v>103</v>
      </c>
      <c r="O14" s="382">
        <v>107</v>
      </c>
      <c r="P14" s="382">
        <v>122</v>
      </c>
      <c r="Q14" s="382">
        <v>62</v>
      </c>
      <c r="R14" s="382">
        <v>74</v>
      </c>
      <c r="S14" s="382">
        <v>85</v>
      </c>
      <c r="T14" s="382">
        <v>107</v>
      </c>
      <c r="U14" s="382">
        <v>112</v>
      </c>
      <c r="V14" s="382">
        <v>536</v>
      </c>
      <c r="W14" s="382">
        <v>551</v>
      </c>
      <c r="X14" s="382">
        <v>585</v>
      </c>
      <c r="Y14" s="382">
        <v>630</v>
      </c>
      <c r="Z14" s="382">
        <v>674</v>
      </c>
    </row>
    <row r="15" spans="1:26" s="258" customFormat="1" ht="16.5" customHeight="1" x14ac:dyDescent="0.45">
      <c r="A15" s="147" t="s">
        <v>69</v>
      </c>
      <c r="B15" s="382">
        <v>2</v>
      </c>
      <c r="C15" s="382">
        <v>2</v>
      </c>
      <c r="D15" s="382">
        <v>3</v>
      </c>
      <c r="E15" s="382">
        <v>3</v>
      </c>
      <c r="F15" s="382">
        <v>3</v>
      </c>
      <c r="G15" s="382">
        <v>150</v>
      </c>
      <c r="H15" s="382">
        <v>162</v>
      </c>
      <c r="I15" s="382">
        <v>174</v>
      </c>
      <c r="J15" s="382">
        <v>184</v>
      </c>
      <c r="K15" s="382">
        <v>203</v>
      </c>
      <c r="L15" s="382">
        <v>44</v>
      </c>
      <c r="M15" s="382">
        <v>45</v>
      </c>
      <c r="N15" s="382">
        <v>48</v>
      </c>
      <c r="O15" s="382">
        <v>52</v>
      </c>
      <c r="P15" s="382">
        <v>59</v>
      </c>
      <c r="Q15" s="382">
        <v>23</v>
      </c>
      <c r="R15" s="382">
        <v>29</v>
      </c>
      <c r="S15" s="382">
        <v>34</v>
      </c>
      <c r="T15" s="382">
        <v>43</v>
      </c>
      <c r="U15" s="382">
        <v>46</v>
      </c>
      <c r="V15" s="382">
        <v>219</v>
      </c>
      <c r="W15" s="382">
        <v>238</v>
      </c>
      <c r="X15" s="382">
        <v>259</v>
      </c>
      <c r="Y15" s="382">
        <v>282</v>
      </c>
      <c r="Z15" s="382">
        <v>311</v>
      </c>
    </row>
    <row r="16" spans="1:26" s="102" customFormat="1" ht="16.5" customHeight="1" x14ac:dyDescent="0.45">
      <c r="A16" s="147" t="s">
        <v>70</v>
      </c>
      <c r="B16" s="382">
        <v>0</v>
      </c>
      <c r="C16" s="382">
        <v>0</v>
      </c>
      <c r="D16" s="382">
        <v>1</v>
      </c>
      <c r="E16" s="382">
        <v>1</v>
      </c>
      <c r="F16" s="382">
        <v>1</v>
      </c>
      <c r="G16" s="382">
        <v>42</v>
      </c>
      <c r="H16" s="382">
        <v>48</v>
      </c>
      <c r="I16" s="382">
        <v>56</v>
      </c>
      <c r="J16" s="382">
        <v>67</v>
      </c>
      <c r="K16" s="382">
        <v>77</v>
      </c>
      <c r="L16" s="382">
        <v>15</v>
      </c>
      <c r="M16" s="382">
        <v>15</v>
      </c>
      <c r="N16" s="382">
        <v>17</v>
      </c>
      <c r="O16" s="382">
        <v>20</v>
      </c>
      <c r="P16" s="382">
        <v>23</v>
      </c>
      <c r="Q16" s="382">
        <v>5</v>
      </c>
      <c r="R16" s="382">
        <v>7</v>
      </c>
      <c r="S16" s="382">
        <v>9</v>
      </c>
      <c r="T16" s="382">
        <v>13</v>
      </c>
      <c r="U16" s="382">
        <v>15</v>
      </c>
      <c r="V16" s="382">
        <v>63</v>
      </c>
      <c r="W16" s="382">
        <v>70</v>
      </c>
      <c r="X16" s="382">
        <v>82</v>
      </c>
      <c r="Y16" s="382">
        <v>101</v>
      </c>
      <c r="Z16" s="382">
        <v>116</v>
      </c>
    </row>
    <row r="17" spans="1:26" s="102" customFormat="1" ht="16.5" customHeight="1" x14ac:dyDescent="0.45">
      <c r="A17" s="147" t="s">
        <v>71</v>
      </c>
      <c r="B17" s="382">
        <v>0</v>
      </c>
      <c r="C17" s="382">
        <v>0</v>
      </c>
      <c r="D17" s="382">
        <v>0</v>
      </c>
      <c r="E17" s="382">
        <v>0</v>
      </c>
      <c r="F17" s="382">
        <v>0</v>
      </c>
      <c r="G17" s="382">
        <v>11</v>
      </c>
      <c r="H17" s="382">
        <v>12</v>
      </c>
      <c r="I17" s="382">
        <v>15</v>
      </c>
      <c r="J17" s="382">
        <v>20</v>
      </c>
      <c r="K17" s="382">
        <v>24</v>
      </c>
      <c r="L17" s="382">
        <v>5</v>
      </c>
      <c r="M17" s="382">
        <v>5</v>
      </c>
      <c r="N17" s="382">
        <v>5</v>
      </c>
      <c r="O17" s="382">
        <v>7</v>
      </c>
      <c r="P17" s="382">
        <v>8</v>
      </c>
      <c r="Q17" s="382">
        <v>1</v>
      </c>
      <c r="R17" s="382">
        <v>2</v>
      </c>
      <c r="S17" s="382">
        <v>2</v>
      </c>
      <c r="T17" s="382">
        <v>4</v>
      </c>
      <c r="U17" s="382">
        <v>4</v>
      </c>
      <c r="V17" s="382">
        <v>17</v>
      </c>
      <c r="W17" s="382">
        <v>19</v>
      </c>
      <c r="X17" s="382">
        <v>23</v>
      </c>
      <c r="Y17" s="382">
        <v>30</v>
      </c>
      <c r="Z17" s="382">
        <v>36</v>
      </c>
    </row>
    <row r="18" spans="1:26" s="102" customFormat="1" ht="16.5" customHeight="1" x14ac:dyDescent="0.45">
      <c r="A18" s="147" t="s">
        <v>72</v>
      </c>
      <c r="B18" s="382">
        <v>0</v>
      </c>
      <c r="C18" s="382">
        <v>0</v>
      </c>
      <c r="D18" s="382">
        <v>0</v>
      </c>
      <c r="E18" s="382">
        <v>0</v>
      </c>
      <c r="F18" s="382">
        <v>0</v>
      </c>
      <c r="G18" s="382">
        <v>1</v>
      </c>
      <c r="H18" s="382">
        <v>1</v>
      </c>
      <c r="I18" s="382">
        <v>1</v>
      </c>
      <c r="J18" s="382">
        <v>1</v>
      </c>
      <c r="K18" s="382">
        <v>1</v>
      </c>
      <c r="L18" s="382">
        <v>0</v>
      </c>
      <c r="M18" s="382">
        <v>0</v>
      </c>
      <c r="N18" s="382">
        <v>0</v>
      </c>
      <c r="O18" s="382">
        <v>0</v>
      </c>
      <c r="P18" s="382">
        <v>0</v>
      </c>
      <c r="Q18" s="382">
        <v>0</v>
      </c>
      <c r="R18" s="382">
        <v>0</v>
      </c>
      <c r="S18" s="382">
        <v>0</v>
      </c>
      <c r="T18" s="382">
        <v>0</v>
      </c>
      <c r="U18" s="382">
        <v>0</v>
      </c>
      <c r="V18" s="382">
        <v>1</v>
      </c>
      <c r="W18" s="382">
        <v>1</v>
      </c>
      <c r="X18" s="382">
        <v>1</v>
      </c>
      <c r="Y18" s="382">
        <v>1</v>
      </c>
      <c r="Z18" s="382">
        <v>2</v>
      </c>
    </row>
    <row r="19" spans="1:26" s="102" customFormat="1" ht="16.5" customHeight="1" x14ac:dyDescent="0.45">
      <c r="A19" s="50" t="s">
        <v>400</v>
      </c>
      <c r="B19" s="382">
        <v>0</v>
      </c>
      <c r="C19" s="382">
        <v>0</v>
      </c>
      <c r="D19" s="382">
        <v>0</v>
      </c>
      <c r="E19" s="382">
        <v>0</v>
      </c>
      <c r="F19" s="382">
        <v>0</v>
      </c>
      <c r="G19" s="382">
        <v>7</v>
      </c>
      <c r="H19" s="382">
        <v>4</v>
      </c>
      <c r="I19" s="382">
        <v>3</v>
      </c>
      <c r="J19" s="382">
        <v>2</v>
      </c>
      <c r="K19" s="382">
        <v>2</v>
      </c>
      <c r="L19" s="382">
        <v>0</v>
      </c>
      <c r="M19" s="382">
        <v>0</v>
      </c>
      <c r="N19" s="382">
        <v>0</v>
      </c>
      <c r="O19" s="382">
        <v>0</v>
      </c>
      <c r="P19" s="382">
        <v>0</v>
      </c>
      <c r="Q19" s="382">
        <v>1</v>
      </c>
      <c r="R19" s="382">
        <v>1</v>
      </c>
      <c r="S19" s="382">
        <v>1</v>
      </c>
      <c r="T19" s="382">
        <v>1</v>
      </c>
      <c r="U19" s="382">
        <v>0</v>
      </c>
      <c r="V19" s="382">
        <v>8</v>
      </c>
      <c r="W19" s="382">
        <v>6</v>
      </c>
      <c r="X19" s="382">
        <v>4</v>
      </c>
      <c r="Y19" s="382">
        <v>3</v>
      </c>
      <c r="Z19" s="382">
        <v>2</v>
      </c>
    </row>
    <row r="20" spans="1:26" s="102" customFormat="1" ht="16.5" customHeight="1" x14ac:dyDescent="0.45">
      <c r="A20" s="85" t="s">
        <v>18</v>
      </c>
      <c r="B20" s="382">
        <v>214</v>
      </c>
      <c r="C20" s="382">
        <v>211</v>
      </c>
      <c r="D20" s="382">
        <v>216</v>
      </c>
      <c r="E20" s="382">
        <v>211</v>
      </c>
      <c r="F20" s="382">
        <v>187</v>
      </c>
      <c r="G20" s="383">
        <v>9955</v>
      </c>
      <c r="H20" s="383">
        <v>9744</v>
      </c>
      <c r="I20" s="383">
        <v>9754</v>
      </c>
      <c r="J20" s="383">
        <v>9746</v>
      </c>
      <c r="K20" s="383">
        <v>9912</v>
      </c>
      <c r="L20" s="383">
        <v>1704</v>
      </c>
      <c r="M20" s="383">
        <v>1656</v>
      </c>
      <c r="N20" s="383">
        <v>1652</v>
      </c>
      <c r="O20" s="383">
        <v>1666</v>
      </c>
      <c r="P20" s="383">
        <v>1719</v>
      </c>
      <c r="Q20" s="383">
        <v>2449</v>
      </c>
      <c r="R20" s="383">
        <v>2962</v>
      </c>
      <c r="S20" s="383">
        <v>3289</v>
      </c>
      <c r="T20" s="383">
        <v>3826</v>
      </c>
      <c r="U20" s="383">
        <v>3696</v>
      </c>
      <c r="V20" s="383">
        <v>14322</v>
      </c>
      <c r="W20" s="383">
        <v>14573</v>
      </c>
      <c r="X20" s="383">
        <v>14911</v>
      </c>
      <c r="Y20" s="383">
        <v>15448</v>
      </c>
      <c r="Z20" s="383">
        <v>15514</v>
      </c>
    </row>
    <row r="21" spans="1:26" s="102" customFormat="1" ht="16.5" customHeight="1" x14ac:dyDescent="0.45">
      <c r="A21" s="50"/>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row>
    <row r="22" spans="1:26" s="345" customFormat="1" ht="30" customHeight="1" x14ac:dyDescent="0.45">
      <c r="A22" s="344"/>
      <c r="B22" s="765" t="s">
        <v>345</v>
      </c>
      <c r="C22" s="765"/>
      <c r="D22" s="765"/>
      <c r="E22" s="765"/>
      <c r="F22" s="765"/>
      <c r="G22" s="765"/>
      <c r="H22" s="765"/>
      <c r="I22" s="765"/>
      <c r="J22" s="765"/>
      <c r="K22" s="765"/>
      <c r="L22" s="765"/>
      <c r="M22" s="765"/>
      <c r="N22" s="765"/>
      <c r="O22" s="765"/>
      <c r="P22" s="765"/>
      <c r="Q22" s="765"/>
      <c r="R22" s="765"/>
      <c r="S22" s="765"/>
      <c r="T22" s="765"/>
      <c r="U22" s="765"/>
      <c r="V22" s="765"/>
      <c r="W22" s="765"/>
      <c r="X22" s="765"/>
      <c r="Y22" s="765"/>
      <c r="Z22" s="765"/>
    </row>
    <row r="23" spans="1:26" s="102" customFormat="1" ht="16.5" customHeight="1" x14ac:dyDescent="0.45">
      <c r="A23" s="145" t="s">
        <v>61</v>
      </c>
      <c r="B23" s="346"/>
      <c r="C23" s="346"/>
      <c r="D23" s="346"/>
      <c r="E23" s="346"/>
      <c r="F23" s="347"/>
      <c r="G23" s="346"/>
      <c r="H23" s="346"/>
      <c r="I23" s="346"/>
      <c r="J23" s="346"/>
      <c r="K23" s="347"/>
      <c r="L23" s="346"/>
      <c r="M23" s="346"/>
      <c r="N23" s="346"/>
      <c r="O23" s="346"/>
      <c r="P23" s="347"/>
      <c r="Q23" s="346"/>
      <c r="R23" s="346"/>
      <c r="S23" s="346"/>
      <c r="T23" s="346"/>
      <c r="U23" s="347"/>
      <c r="V23" s="346"/>
      <c r="W23" s="346"/>
      <c r="X23" s="346"/>
      <c r="Y23" s="346"/>
      <c r="Z23" s="347"/>
    </row>
    <row r="24" spans="1:26" s="102" customFormat="1" ht="17.100000000000001" customHeight="1" x14ac:dyDescent="0.45">
      <c r="A24" s="147" t="s">
        <v>62</v>
      </c>
      <c r="B24" s="152">
        <v>7.0000000000000007E-2</v>
      </c>
      <c r="C24" s="152">
        <v>0.06</v>
      </c>
      <c r="D24" s="152">
        <v>0.06</v>
      </c>
      <c r="E24" s="152">
        <v>0.05</v>
      </c>
      <c r="F24" s="152">
        <v>0.05</v>
      </c>
      <c r="G24" s="152">
        <v>0.18</v>
      </c>
      <c r="H24" s="152">
        <v>0.18</v>
      </c>
      <c r="I24" s="152">
        <v>0.18</v>
      </c>
      <c r="J24" s="152">
        <v>0.18</v>
      </c>
      <c r="K24" s="152">
        <v>0.18</v>
      </c>
      <c r="L24" s="152">
        <v>0.06</v>
      </c>
      <c r="M24" s="152">
        <v>0.06</v>
      </c>
      <c r="N24" s="152">
        <v>0.06</v>
      </c>
      <c r="O24" s="152">
        <v>0.06</v>
      </c>
      <c r="P24" s="152">
        <v>0.06</v>
      </c>
      <c r="Q24" s="152">
        <v>0.18</v>
      </c>
      <c r="R24" s="152">
        <v>0.17</v>
      </c>
      <c r="S24" s="152">
        <v>0.16</v>
      </c>
      <c r="T24" s="152">
        <v>0.14000000000000001</v>
      </c>
      <c r="U24" s="152">
        <v>0.15</v>
      </c>
      <c r="V24" s="152">
        <v>0.17</v>
      </c>
      <c r="W24" s="152">
        <v>0.16</v>
      </c>
      <c r="X24" s="152">
        <v>0.16</v>
      </c>
      <c r="Y24" s="152">
        <v>0.16</v>
      </c>
      <c r="Z24" s="152">
        <v>0.16</v>
      </c>
    </row>
    <row r="25" spans="1:26" s="102" customFormat="1" ht="17.100000000000001" customHeight="1" x14ac:dyDescent="0.45">
      <c r="A25" s="147" t="s">
        <v>63</v>
      </c>
      <c r="B25" s="152">
        <v>0.32</v>
      </c>
      <c r="C25" s="152">
        <v>0.31</v>
      </c>
      <c r="D25" s="152">
        <v>0.28000000000000003</v>
      </c>
      <c r="E25" s="152">
        <v>0.27</v>
      </c>
      <c r="F25" s="152">
        <v>0.26</v>
      </c>
      <c r="G25" s="152">
        <v>0.3</v>
      </c>
      <c r="H25" s="152">
        <v>0.3</v>
      </c>
      <c r="I25" s="152">
        <v>0.28999999999999998</v>
      </c>
      <c r="J25" s="152">
        <v>0.28999999999999998</v>
      </c>
      <c r="K25" s="152">
        <v>0.28999999999999998</v>
      </c>
      <c r="L25" s="152">
        <v>0.23</v>
      </c>
      <c r="M25" s="152">
        <v>0.23</v>
      </c>
      <c r="N25" s="152">
        <v>0.23</v>
      </c>
      <c r="O25" s="152">
        <v>0.22</v>
      </c>
      <c r="P25" s="152">
        <v>0.21</v>
      </c>
      <c r="Q25" s="152">
        <v>0.35</v>
      </c>
      <c r="R25" s="152">
        <v>0.36</v>
      </c>
      <c r="S25" s="152">
        <v>0.36</v>
      </c>
      <c r="T25" s="152">
        <v>0.34</v>
      </c>
      <c r="U25" s="152">
        <v>0.32</v>
      </c>
      <c r="V25" s="152">
        <v>0.3</v>
      </c>
      <c r="W25" s="152">
        <v>0.3</v>
      </c>
      <c r="X25" s="152">
        <v>0.3</v>
      </c>
      <c r="Y25" s="152">
        <v>0.28999999999999998</v>
      </c>
      <c r="Z25" s="152">
        <v>0.28999999999999998</v>
      </c>
    </row>
    <row r="26" spans="1:26" s="102" customFormat="1" ht="17.100000000000001" customHeight="1" x14ac:dyDescent="0.45">
      <c r="A26" s="147" t="s">
        <v>64</v>
      </c>
      <c r="B26" s="152">
        <v>0.31</v>
      </c>
      <c r="C26" s="152">
        <v>0.31</v>
      </c>
      <c r="D26" s="152">
        <v>0.31</v>
      </c>
      <c r="E26" s="152">
        <v>0.31</v>
      </c>
      <c r="F26" s="152">
        <v>0.31</v>
      </c>
      <c r="G26" s="152">
        <v>0.23</v>
      </c>
      <c r="H26" s="152">
        <v>0.23</v>
      </c>
      <c r="I26" s="152">
        <v>0.22</v>
      </c>
      <c r="J26" s="152">
        <v>0.22</v>
      </c>
      <c r="K26" s="152">
        <v>0.21</v>
      </c>
      <c r="L26" s="152">
        <v>0.26</v>
      </c>
      <c r="M26" s="152">
        <v>0.26</v>
      </c>
      <c r="N26" s="152">
        <v>0.26</v>
      </c>
      <c r="O26" s="152">
        <v>0.25</v>
      </c>
      <c r="P26" s="152">
        <v>0.24</v>
      </c>
      <c r="Q26" s="152">
        <v>0.23</v>
      </c>
      <c r="R26" s="152">
        <v>0.23</v>
      </c>
      <c r="S26" s="152">
        <v>0.24</v>
      </c>
      <c r="T26" s="152">
        <v>0.25</v>
      </c>
      <c r="U26" s="152">
        <v>0.25</v>
      </c>
      <c r="V26" s="152">
        <v>0.23</v>
      </c>
      <c r="W26" s="152">
        <v>0.23</v>
      </c>
      <c r="X26" s="152">
        <v>0.23</v>
      </c>
      <c r="Y26" s="152">
        <v>0.23</v>
      </c>
      <c r="Z26" s="152">
        <v>0.23</v>
      </c>
    </row>
    <row r="27" spans="1:26" s="102" customFormat="1" ht="17.100000000000001" customHeight="1" x14ac:dyDescent="0.45">
      <c r="A27" s="147" t="s">
        <v>65</v>
      </c>
      <c r="B27" s="152">
        <v>0.11</v>
      </c>
      <c r="C27" s="152">
        <v>0.12</v>
      </c>
      <c r="D27" s="152">
        <v>0.13</v>
      </c>
      <c r="E27" s="152">
        <v>0.14000000000000001</v>
      </c>
      <c r="F27" s="152">
        <v>0.14000000000000001</v>
      </c>
      <c r="G27" s="152">
        <v>0.09</v>
      </c>
      <c r="H27" s="152">
        <v>0.09</v>
      </c>
      <c r="I27" s="152">
        <v>0.1</v>
      </c>
      <c r="J27" s="152">
        <v>0.1</v>
      </c>
      <c r="K27" s="152">
        <v>0.1</v>
      </c>
      <c r="L27" s="152">
        <v>0.13</v>
      </c>
      <c r="M27" s="152">
        <v>0.13</v>
      </c>
      <c r="N27" s="152">
        <v>0.13</v>
      </c>
      <c r="O27" s="152">
        <v>0.13</v>
      </c>
      <c r="P27" s="152">
        <v>0.13</v>
      </c>
      <c r="Q27" s="152">
        <v>0.08</v>
      </c>
      <c r="R27" s="152">
        <v>0.08</v>
      </c>
      <c r="S27" s="152">
        <v>0.09</v>
      </c>
      <c r="T27" s="152">
        <v>0.1</v>
      </c>
      <c r="U27" s="152">
        <v>0.1</v>
      </c>
      <c r="V27" s="152">
        <v>0.09</v>
      </c>
      <c r="W27" s="152">
        <v>0.1</v>
      </c>
      <c r="X27" s="152">
        <v>0.1</v>
      </c>
      <c r="Y27" s="152">
        <v>0.1</v>
      </c>
      <c r="Z27" s="152">
        <v>0.1</v>
      </c>
    </row>
    <row r="28" spans="1:26" s="102" customFormat="1" ht="17.100000000000001" customHeight="1" x14ac:dyDescent="0.45">
      <c r="A28" s="147" t="s">
        <v>66</v>
      </c>
      <c r="B28" s="152">
        <v>0.09</v>
      </c>
      <c r="C28" s="152">
        <v>0.09</v>
      </c>
      <c r="D28" s="152">
        <v>0.1</v>
      </c>
      <c r="E28" s="152">
        <v>0.1</v>
      </c>
      <c r="F28" s="152">
        <v>0.1</v>
      </c>
      <c r="G28" s="152">
        <v>0.08</v>
      </c>
      <c r="H28" s="152">
        <v>0.08</v>
      </c>
      <c r="I28" s="152">
        <v>0.08</v>
      </c>
      <c r="J28" s="152">
        <v>0.08</v>
      </c>
      <c r="K28" s="152">
        <v>0.08</v>
      </c>
      <c r="L28" s="152">
        <v>0.12</v>
      </c>
      <c r="M28" s="152">
        <v>0.12</v>
      </c>
      <c r="N28" s="152">
        <v>0.12</v>
      </c>
      <c r="O28" s="152">
        <v>0.12</v>
      </c>
      <c r="P28" s="152">
        <v>0.12</v>
      </c>
      <c r="Q28" s="152">
        <v>7.0000000000000007E-2</v>
      </c>
      <c r="R28" s="152">
        <v>7.0000000000000007E-2</v>
      </c>
      <c r="S28" s="152">
        <v>7.0000000000000007E-2</v>
      </c>
      <c r="T28" s="152">
        <v>7.0000000000000007E-2</v>
      </c>
      <c r="U28" s="152">
        <v>7.0000000000000007E-2</v>
      </c>
      <c r="V28" s="152">
        <v>0.08</v>
      </c>
      <c r="W28" s="152">
        <v>0.08</v>
      </c>
      <c r="X28" s="152">
        <v>0.08</v>
      </c>
      <c r="Y28" s="152">
        <v>0.08</v>
      </c>
      <c r="Z28" s="152">
        <v>0.08</v>
      </c>
    </row>
    <row r="29" spans="1:26" s="102" customFormat="1" ht="17.100000000000001" customHeight="1" x14ac:dyDescent="0.45">
      <c r="A29" s="147" t="s">
        <v>67</v>
      </c>
      <c r="B29" s="152">
        <v>0.06</v>
      </c>
      <c r="C29" s="152">
        <v>0.06</v>
      </c>
      <c r="D29" s="152">
        <v>7.0000000000000007E-2</v>
      </c>
      <c r="E29" s="152">
        <v>7.0000000000000007E-2</v>
      </c>
      <c r="F29" s="152">
        <v>7.0000000000000007E-2</v>
      </c>
      <c r="G29" s="152">
        <v>0.06</v>
      </c>
      <c r="H29" s="152">
        <v>0.06</v>
      </c>
      <c r="I29" s="152">
        <v>0.06</v>
      </c>
      <c r="J29" s="152">
        <v>7.0000000000000007E-2</v>
      </c>
      <c r="K29" s="152">
        <v>7.0000000000000007E-2</v>
      </c>
      <c r="L29" s="152">
        <v>0.1</v>
      </c>
      <c r="M29" s="152">
        <v>0.1</v>
      </c>
      <c r="N29" s="152">
        <v>0.1</v>
      </c>
      <c r="O29" s="152">
        <v>0.11</v>
      </c>
      <c r="P29" s="152">
        <v>0.11</v>
      </c>
      <c r="Q29" s="152">
        <v>0.04</v>
      </c>
      <c r="R29" s="152">
        <v>0.04</v>
      </c>
      <c r="S29" s="152">
        <v>0.05</v>
      </c>
      <c r="T29" s="152">
        <v>0.05</v>
      </c>
      <c r="U29" s="152">
        <v>0.05</v>
      </c>
      <c r="V29" s="152">
        <v>0.06</v>
      </c>
      <c r="W29" s="152">
        <v>0.06</v>
      </c>
      <c r="X29" s="152">
        <v>0.06</v>
      </c>
      <c r="Y29" s="152">
        <v>7.0000000000000007E-2</v>
      </c>
      <c r="Z29" s="152">
        <v>7.0000000000000007E-2</v>
      </c>
    </row>
    <row r="30" spans="1:26" s="102" customFormat="1" ht="17.100000000000001" customHeight="1" x14ac:dyDescent="0.45">
      <c r="A30" s="147" t="s">
        <v>68</v>
      </c>
      <c r="B30" s="152">
        <v>0.03</v>
      </c>
      <c r="C30" s="152">
        <v>0.03</v>
      </c>
      <c r="D30" s="152">
        <v>0.04</v>
      </c>
      <c r="E30" s="152">
        <v>0.04</v>
      </c>
      <c r="F30" s="152">
        <v>0.04</v>
      </c>
      <c r="G30" s="152">
        <v>0.04</v>
      </c>
      <c r="H30" s="152">
        <v>0.04</v>
      </c>
      <c r="I30" s="152">
        <v>0.04</v>
      </c>
      <c r="J30" s="152">
        <v>0.04</v>
      </c>
      <c r="K30" s="152">
        <v>0.04</v>
      </c>
      <c r="L30" s="152">
        <v>0.06</v>
      </c>
      <c r="M30" s="152">
        <v>0.06</v>
      </c>
      <c r="N30" s="152">
        <v>0.06</v>
      </c>
      <c r="O30" s="152">
        <v>0.06</v>
      </c>
      <c r="P30" s="152">
        <v>7.0000000000000007E-2</v>
      </c>
      <c r="Q30" s="152">
        <v>0.03</v>
      </c>
      <c r="R30" s="152">
        <v>0.03</v>
      </c>
      <c r="S30" s="152">
        <v>0.03</v>
      </c>
      <c r="T30" s="152">
        <v>0.03</v>
      </c>
      <c r="U30" s="152">
        <v>0.03</v>
      </c>
      <c r="V30" s="152">
        <v>0.04</v>
      </c>
      <c r="W30" s="152">
        <v>0.04</v>
      </c>
      <c r="X30" s="152">
        <v>0.04</v>
      </c>
      <c r="Y30" s="152">
        <v>0.04</v>
      </c>
      <c r="Z30" s="152">
        <v>0.04</v>
      </c>
    </row>
    <row r="31" spans="1:26" s="102" customFormat="1" ht="17.100000000000001" customHeight="1" x14ac:dyDescent="0.45">
      <c r="A31" s="147" t="s">
        <v>69</v>
      </c>
      <c r="B31" s="152">
        <v>0.01</v>
      </c>
      <c r="C31" s="152">
        <v>0.01</v>
      </c>
      <c r="D31" s="152">
        <v>0.01</v>
      </c>
      <c r="E31" s="152">
        <v>0.01</v>
      </c>
      <c r="F31" s="152">
        <v>0.02</v>
      </c>
      <c r="G31" s="152">
        <v>0.02</v>
      </c>
      <c r="H31" s="152">
        <v>0.02</v>
      </c>
      <c r="I31" s="152">
        <v>0.02</v>
      </c>
      <c r="J31" s="152">
        <v>0.02</v>
      </c>
      <c r="K31" s="152">
        <v>0.02</v>
      </c>
      <c r="L31" s="152">
        <v>0.03</v>
      </c>
      <c r="M31" s="152">
        <v>0.03</v>
      </c>
      <c r="N31" s="152">
        <v>0.03</v>
      </c>
      <c r="O31" s="152">
        <v>0.03</v>
      </c>
      <c r="P31" s="152">
        <v>0.03</v>
      </c>
      <c r="Q31" s="152">
        <v>0.01</v>
      </c>
      <c r="R31" s="152">
        <v>0.01</v>
      </c>
      <c r="S31" s="152">
        <v>0.01</v>
      </c>
      <c r="T31" s="152">
        <v>0.01</v>
      </c>
      <c r="U31" s="152">
        <v>0.01</v>
      </c>
      <c r="V31" s="152">
        <v>0.02</v>
      </c>
      <c r="W31" s="152">
        <v>0.02</v>
      </c>
      <c r="X31" s="152">
        <v>0.02</v>
      </c>
      <c r="Y31" s="152">
        <v>0.02</v>
      </c>
      <c r="Z31" s="152">
        <v>0.02</v>
      </c>
    </row>
    <row r="32" spans="1:26" s="102" customFormat="1" ht="17.100000000000001" customHeight="1" x14ac:dyDescent="0.45">
      <c r="A32" s="147" t="s">
        <v>70</v>
      </c>
      <c r="B32" s="152">
        <v>0</v>
      </c>
      <c r="C32" s="152">
        <v>0</v>
      </c>
      <c r="D32" s="152">
        <v>0</v>
      </c>
      <c r="E32" s="152">
        <v>0</v>
      </c>
      <c r="F32" s="152">
        <v>0</v>
      </c>
      <c r="G32" s="152">
        <v>0</v>
      </c>
      <c r="H32" s="152">
        <v>0</v>
      </c>
      <c r="I32" s="152">
        <v>0.01</v>
      </c>
      <c r="J32" s="152">
        <v>0.01</v>
      </c>
      <c r="K32" s="152">
        <v>0.01</v>
      </c>
      <c r="L32" s="152">
        <v>0.01</v>
      </c>
      <c r="M32" s="152">
        <v>0.01</v>
      </c>
      <c r="N32" s="152">
        <v>0.01</v>
      </c>
      <c r="O32" s="152">
        <v>0.01</v>
      </c>
      <c r="P32" s="152">
        <v>0.01</v>
      </c>
      <c r="Q32" s="152">
        <v>0</v>
      </c>
      <c r="R32" s="152">
        <v>0</v>
      </c>
      <c r="S32" s="152">
        <v>0</v>
      </c>
      <c r="T32" s="152">
        <v>0</v>
      </c>
      <c r="U32" s="152">
        <v>0</v>
      </c>
      <c r="V32" s="152">
        <v>0</v>
      </c>
      <c r="W32" s="152">
        <v>0</v>
      </c>
      <c r="X32" s="152">
        <v>0.01</v>
      </c>
      <c r="Y32" s="152">
        <v>0.01</v>
      </c>
      <c r="Z32" s="152">
        <v>0.01</v>
      </c>
    </row>
    <row r="33" spans="1:26" s="102" customFormat="1" ht="17.100000000000001" customHeight="1" x14ac:dyDescent="0.45">
      <c r="A33" s="147" t="s">
        <v>71</v>
      </c>
      <c r="B33" s="152">
        <v>0</v>
      </c>
      <c r="C33" s="152">
        <v>0</v>
      </c>
      <c r="D33" s="152">
        <v>0</v>
      </c>
      <c r="E33" s="152">
        <v>0</v>
      </c>
      <c r="F33" s="152">
        <v>0</v>
      </c>
      <c r="G33" s="152">
        <v>0</v>
      </c>
      <c r="H33" s="152">
        <v>0</v>
      </c>
      <c r="I33" s="152">
        <v>0</v>
      </c>
      <c r="J33" s="152">
        <v>0</v>
      </c>
      <c r="K33" s="152">
        <v>0</v>
      </c>
      <c r="L33" s="152">
        <v>0</v>
      </c>
      <c r="M33" s="152">
        <v>0</v>
      </c>
      <c r="N33" s="152">
        <v>0</v>
      </c>
      <c r="O33" s="152">
        <v>0</v>
      </c>
      <c r="P33" s="152">
        <v>0</v>
      </c>
      <c r="Q33" s="152">
        <v>0</v>
      </c>
      <c r="R33" s="152">
        <v>0</v>
      </c>
      <c r="S33" s="152">
        <v>0</v>
      </c>
      <c r="T33" s="152">
        <v>0</v>
      </c>
      <c r="U33" s="152">
        <v>0</v>
      </c>
      <c r="V33" s="152">
        <v>0</v>
      </c>
      <c r="W33" s="152">
        <v>0</v>
      </c>
      <c r="X33" s="152">
        <v>0</v>
      </c>
      <c r="Y33" s="152">
        <v>0</v>
      </c>
      <c r="Z33" s="152">
        <v>0</v>
      </c>
    </row>
    <row r="34" spans="1:26" s="102" customFormat="1" ht="17.100000000000001" customHeight="1" x14ac:dyDescent="0.45">
      <c r="A34" s="147" t="s">
        <v>72</v>
      </c>
      <c r="B34" s="152">
        <v>0</v>
      </c>
      <c r="C34" s="152">
        <v>0</v>
      </c>
      <c r="D34" s="152">
        <v>0</v>
      </c>
      <c r="E34" s="152">
        <v>0</v>
      </c>
      <c r="F34" s="152">
        <v>0</v>
      </c>
      <c r="G34" s="152">
        <v>0</v>
      </c>
      <c r="H34" s="152">
        <v>0</v>
      </c>
      <c r="I34" s="152">
        <v>0</v>
      </c>
      <c r="J34" s="152">
        <v>0</v>
      </c>
      <c r="K34" s="152">
        <v>0</v>
      </c>
      <c r="L34" s="152">
        <v>0</v>
      </c>
      <c r="M34" s="152">
        <v>0</v>
      </c>
      <c r="N34" s="152">
        <v>0</v>
      </c>
      <c r="O34" s="152">
        <v>0</v>
      </c>
      <c r="P34" s="152">
        <v>0</v>
      </c>
      <c r="Q34" s="152">
        <v>0</v>
      </c>
      <c r="R34" s="152">
        <v>0</v>
      </c>
      <c r="S34" s="152">
        <v>0</v>
      </c>
      <c r="T34" s="152">
        <v>0</v>
      </c>
      <c r="U34" s="152">
        <v>0</v>
      </c>
      <c r="V34" s="152">
        <v>0</v>
      </c>
      <c r="W34" s="152">
        <v>0</v>
      </c>
      <c r="X34" s="152">
        <v>0</v>
      </c>
      <c r="Y34" s="152">
        <v>0</v>
      </c>
      <c r="Z34" s="152">
        <v>0</v>
      </c>
    </row>
    <row r="35" spans="1:26" s="102" customFormat="1" ht="17.100000000000001" customHeight="1" x14ac:dyDescent="0.45">
      <c r="A35" s="50" t="s">
        <v>400</v>
      </c>
      <c r="B35" s="152">
        <v>0</v>
      </c>
      <c r="C35" s="152">
        <v>0</v>
      </c>
      <c r="D35" s="152">
        <v>0</v>
      </c>
      <c r="E35" s="152">
        <v>0</v>
      </c>
      <c r="F35" s="152">
        <v>0</v>
      </c>
      <c r="G35" s="152">
        <v>0</v>
      </c>
      <c r="H35" s="152">
        <v>0</v>
      </c>
      <c r="I35" s="152">
        <v>0</v>
      </c>
      <c r="J35" s="152">
        <v>0</v>
      </c>
      <c r="K35" s="152">
        <v>0</v>
      </c>
      <c r="L35" s="152">
        <v>0</v>
      </c>
      <c r="M35" s="152">
        <v>0</v>
      </c>
      <c r="N35" s="152">
        <v>0</v>
      </c>
      <c r="O35" s="152">
        <v>0</v>
      </c>
      <c r="P35" s="152">
        <v>0</v>
      </c>
      <c r="Q35" s="152">
        <v>0</v>
      </c>
      <c r="R35" s="152">
        <v>0</v>
      </c>
      <c r="S35" s="152">
        <v>0</v>
      </c>
      <c r="T35" s="152">
        <v>0</v>
      </c>
      <c r="U35" s="152">
        <v>0</v>
      </c>
      <c r="V35" s="152">
        <v>0</v>
      </c>
      <c r="W35" s="152">
        <v>0</v>
      </c>
      <c r="X35" s="152">
        <v>0</v>
      </c>
      <c r="Y35" s="152">
        <v>0</v>
      </c>
      <c r="Z35" s="152">
        <v>0</v>
      </c>
    </row>
    <row r="36" spans="1:26" s="102" customFormat="1" ht="17.100000000000001" customHeight="1" x14ac:dyDescent="0.45">
      <c r="A36" s="85" t="s">
        <v>18</v>
      </c>
      <c r="B36" s="152">
        <v>1</v>
      </c>
      <c r="C36" s="152">
        <v>1</v>
      </c>
      <c r="D36" s="152">
        <v>1</v>
      </c>
      <c r="E36" s="152">
        <v>1</v>
      </c>
      <c r="F36" s="152">
        <v>1</v>
      </c>
      <c r="G36" s="154">
        <v>1</v>
      </c>
      <c r="H36" s="154">
        <v>1</v>
      </c>
      <c r="I36" s="154">
        <v>1</v>
      </c>
      <c r="J36" s="154">
        <v>1</v>
      </c>
      <c r="K36" s="154">
        <v>1</v>
      </c>
      <c r="L36" s="154">
        <v>1</v>
      </c>
      <c r="M36" s="154">
        <v>1</v>
      </c>
      <c r="N36" s="154">
        <v>1</v>
      </c>
      <c r="O36" s="154">
        <v>1</v>
      </c>
      <c r="P36" s="154">
        <v>1</v>
      </c>
      <c r="Q36" s="154">
        <v>1</v>
      </c>
      <c r="R36" s="154">
        <v>1</v>
      </c>
      <c r="S36" s="154">
        <v>1</v>
      </c>
      <c r="T36" s="154">
        <v>1</v>
      </c>
      <c r="U36" s="154">
        <v>1</v>
      </c>
      <c r="V36" s="154">
        <v>1</v>
      </c>
      <c r="W36" s="154">
        <v>1</v>
      </c>
      <c r="X36" s="154">
        <v>1</v>
      </c>
      <c r="Y36" s="154">
        <v>1</v>
      </c>
      <c r="Z36" s="154">
        <v>1</v>
      </c>
    </row>
    <row r="37" spans="1:26" s="102" customFormat="1" ht="6.75" customHeight="1" x14ac:dyDescent="0.45">
      <c r="A37" s="95"/>
      <c r="B37" s="95"/>
      <c r="C37" s="95"/>
      <c r="D37" s="161"/>
      <c r="E37" s="161"/>
      <c r="F37" s="95"/>
      <c r="G37" s="95"/>
      <c r="H37" s="95"/>
      <c r="I37" s="161"/>
      <c r="J37" s="161"/>
      <c r="K37" s="95"/>
      <c r="L37" s="95"/>
      <c r="M37" s="95"/>
      <c r="N37" s="161"/>
      <c r="O37" s="161"/>
      <c r="P37" s="95"/>
      <c r="Q37" s="95"/>
      <c r="R37" s="95"/>
      <c r="S37" s="161"/>
      <c r="T37" s="161"/>
      <c r="U37" s="95"/>
      <c r="V37" s="95"/>
      <c r="W37" s="95"/>
      <c r="X37" s="161"/>
      <c r="Y37" s="161"/>
      <c r="Z37" s="95"/>
    </row>
    <row r="38" spans="1:26" s="102" customFormat="1" ht="12.95" customHeight="1" x14ac:dyDescent="0.45">
      <c r="A38" s="91"/>
      <c r="B38" s="91"/>
      <c r="C38" s="91"/>
      <c r="D38" s="273"/>
      <c r="E38" s="273"/>
      <c r="G38" s="91"/>
      <c r="H38" s="91"/>
      <c r="I38" s="273"/>
      <c r="J38" s="273"/>
      <c r="L38" s="91"/>
      <c r="M38" s="91"/>
      <c r="N38" s="273"/>
      <c r="O38" s="273"/>
      <c r="Q38" s="91"/>
      <c r="R38" s="91"/>
      <c r="S38" s="273"/>
      <c r="T38" s="273"/>
      <c r="V38" s="91"/>
      <c r="W38" s="91"/>
      <c r="X38" s="273"/>
      <c r="Y38" s="273"/>
    </row>
  </sheetData>
  <mergeCells count="9">
    <mergeCell ref="B22:Z22"/>
    <mergeCell ref="A2:Z2"/>
    <mergeCell ref="A3:Z3"/>
    <mergeCell ref="B4:F4"/>
    <mergeCell ref="G4:K4"/>
    <mergeCell ref="L4:P4"/>
    <mergeCell ref="Q4:U4"/>
    <mergeCell ref="V4:Z4"/>
    <mergeCell ref="B6:Z6"/>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fitToPage="1"/>
  </sheetPr>
  <dimension ref="A1:N38"/>
  <sheetViews>
    <sheetView showGridLines="0" workbookViewId="0"/>
  </sheetViews>
  <sheetFormatPr defaultColWidth="18.73046875" defaultRowHeight="12.95" customHeight="1" x14ac:dyDescent="0.35"/>
  <cols>
    <col min="1" max="1" width="17.3984375" style="8" bestFit="1" customWidth="1"/>
    <col min="2" max="3" width="11.1328125" style="8" customWidth="1"/>
    <col min="4" max="5" width="11.1328125" style="9" customWidth="1"/>
    <col min="6" max="12" width="11.1328125" style="8" customWidth="1"/>
    <col min="13" max="16384" width="18.73046875" style="8"/>
  </cols>
  <sheetData>
    <row r="1" spans="1:14" ht="15.75" customHeight="1" x14ac:dyDescent="0.35">
      <c r="A1" s="22"/>
      <c r="B1" s="28"/>
      <c r="C1" s="28"/>
      <c r="D1" s="28"/>
      <c r="E1" s="28"/>
      <c r="F1" s="28"/>
      <c r="G1" s="28"/>
      <c r="H1" s="28"/>
      <c r="I1" s="28"/>
      <c r="J1" s="28"/>
      <c r="K1" s="9"/>
      <c r="L1" s="9"/>
    </row>
    <row r="2" spans="1:14" ht="19.5" customHeight="1" x14ac:dyDescent="0.35">
      <c r="A2" s="780" t="s">
        <v>549</v>
      </c>
      <c r="B2" s="780"/>
      <c r="C2" s="780"/>
      <c r="D2" s="780"/>
      <c r="E2" s="780"/>
      <c r="F2" s="780"/>
      <c r="G2" s="780"/>
      <c r="H2" s="780"/>
      <c r="I2" s="780"/>
      <c r="J2" s="780"/>
      <c r="K2" s="780"/>
      <c r="L2" s="780"/>
    </row>
    <row r="3" spans="1:14" s="15" customFormat="1" ht="15" customHeight="1" x14ac:dyDescent="0.35">
      <c r="A3" s="785" t="s">
        <v>691</v>
      </c>
      <c r="B3" s="785"/>
      <c r="C3" s="785"/>
      <c r="D3" s="785"/>
      <c r="E3" s="785"/>
      <c r="F3" s="785"/>
      <c r="G3" s="785"/>
      <c r="H3" s="785"/>
      <c r="I3" s="785"/>
      <c r="J3" s="785"/>
      <c r="K3" s="785"/>
      <c r="L3" s="785"/>
      <c r="M3" s="8"/>
    </row>
    <row r="4" spans="1:14" s="13" customFormat="1" ht="30" customHeight="1" x14ac:dyDescent="0.35">
      <c r="A4" s="82"/>
      <c r="B4" s="818" t="s">
        <v>165</v>
      </c>
      <c r="C4" s="819"/>
      <c r="D4" s="819"/>
      <c r="E4" s="820"/>
      <c r="F4" s="719" t="s">
        <v>38</v>
      </c>
      <c r="G4" s="720"/>
      <c r="H4" s="720"/>
      <c r="I4" s="721"/>
      <c r="J4" s="719" t="s">
        <v>174</v>
      </c>
      <c r="K4" s="720"/>
      <c r="L4" s="721"/>
      <c r="M4" s="8"/>
    </row>
    <row r="5" spans="1:14" ht="60" customHeight="1" x14ac:dyDescent="0.45">
      <c r="A5" s="85"/>
      <c r="B5" s="171" t="s">
        <v>59</v>
      </c>
      <c r="C5" s="172" t="s">
        <v>60</v>
      </c>
      <c r="D5" s="172" t="s">
        <v>3</v>
      </c>
      <c r="E5" s="173" t="s">
        <v>18</v>
      </c>
      <c r="F5" s="171" t="s">
        <v>59</v>
      </c>
      <c r="G5" s="172" t="s">
        <v>60</v>
      </c>
      <c r="H5" s="143" t="s">
        <v>3</v>
      </c>
      <c r="I5" s="173" t="s">
        <v>18</v>
      </c>
      <c r="J5" s="171" t="s">
        <v>59</v>
      </c>
      <c r="K5" s="172" t="s">
        <v>60</v>
      </c>
      <c r="L5" s="173" t="s">
        <v>18</v>
      </c>
    </row>
    <row r="6" spans="1:14" ht="16.5" customHeight="1" x14ac:dyDescent="0.45">
      <c r="A6" s="145" t="s">
        <v>61</v>
      </c>
      <c r="B6" s="146"/>
      <c r="C6" s="146"/>
      <c r="D6" s="146"/>
      <c r="E6" s="175"/>
      <c r="F6" s="146"/>
      <c r="G6" s="91"/>
      <c r="H6" s="91"/>
      <c r="I6" s="175"/>
      <c r="J6" s="146"/>
      <c r="K6" s="91"/>
      <c r="L6" s="175"/>
    </row>
    <row r="7" spans="1:14" ht="16.5" customHeight="1" x14ac:dyDescent="0.45">
      <c r="A7" s="147" t="s">
        <v>62</v>
      </c>
      <c r="B7" s="174">
        <v>1166</v>
      </c>
      <c r="C7" s="146">
        <v>1287</v>
      </c>
      <c r="D7" s="146">
        <v>11</v>
      </c>
      <c r="E7" s="175">
        <v>2464</v>
      </c>
      <c r="F7" s="146">
        <v>5061</v>
      </c>
      <c r="G7" s="146">
        <v>5873</v>
      </c>
      <c r="H7" s="146">
        <v>46</v>
      </c>
      <c r="I7" s="175">
        <v>10980</v>
      </c>
      <c r="J7" s="146">
        <v>4339</v>
      </c>
      <c r="K7" s="146">
        <v>4562</v>
      </c>
      <c r="L7" s="146">
        <v>4456</v>
      </c>
    </row>
    <row r="8" spans="1:14" ht="16.5" customHeight="1" x14ac:dyDescent="0.45">
      <c r="A8" s="147" t="s">
        <v>63</v>
      </c>
      <c r="B8" s="146">
        <v>2101</v>
      </c>
      <c r="C8" s="146">
        <v>2336</v>
      </c>
      <c r="D8" s="146">
        <v>20</v>
      </c>
      <c r="E8" s="175">
        <v>4456</v>
      </c>
      <c r="F8" s="146">
        <v>42634</v>
      </c>
      <c r="G8" s="146">
        <v>48788</v>
      </c>
      <c r="H8" s="146">
        <v>199</v>
      </c>
      <c r="I8" s="175">
        <v>91621</v>
      </c>
      <c r="J8" s="146">
        <v>20297</v>
      </c>
      <c r="K8" s="146">
        <v>20886</v>
      </c>
      <c r="L8" s="146">
        <v>20561</v>
      </c>
    </row>
    <row r="9" spans="1:14" ht="16.5" customHeight="1" x14ac:dyDescent="0.45">
      <c r="A9" s="147" t="s">
        <v>64</v>
      </c>
      <c r="B9" s="146">
        <v>1690</v>
      </c>
      <c r="C9" s="146">
        <v>1848</v>
      </c>
      <c r="D9" s="146">
        <v>8</v>
      </c>
      <c r="E9" s="175">
        <v>3547</v>
      </c>
      <c r="F9" s="146">
        <v>71059</v>
      </c>
      <c r="G9" s="146">
        <v>91834</v>
      </c>
      <c r="H9" s="146">
        <v>147</v>
      </c>
      <c r="I9" s="175">
        <v>163040</v>
      </c>
      <c r="J9" s="146">
        <v>42048</v>
      </c>
      <c r="K9" s="146">
        <v>49682</v>
      </c>
      <c r="L9" s="146">
        <v>45972</v>
      </c>
    </row>
    <row r="10" spans="1:14" ht="16.5" customHeight="1" x14ac:dyDescent="0.45">
      <c r="A10" s="147" t="s">
        <v>65</v>
      </c>
      <c r="B10" s="146">
        <v>772</v>
      </c>
      <c r="C10" s="146">
        <v>804</v>
      </c>
      <c r="D10" s="146">
        <v>2</v>
      </c>
      <c r="E10" s="175">
        <v>1578</v>
      </c>
      <c r="F10" s="146">
        <v>42974</v>
      </c>
      <c r="G10" s="146">
        <v>57167</v>
      </c>
      <c r="H10" s="146">
        <v>63</v>
      </c>
      <c r="I10" s="175">
        <v>100204</v>
      </c>
      <c r="J10" s="146">
        <v>55674</v>
      </c>
      <c r="K10" s="146">
        <v>71126</v>
      </c>
      <c r="L10" s="146">
        <v>63511</v>
      </c>
    </row>
    <row r="11" spans="1:14" ht="16.5" customHeight="1" x14ac:dyDescent="0.45">
      <c r="A11" s="147" t="s">
        <v>66</v>
      </c>
      <c r="B11" s="146">
        <v>627</v>
      </c>
      <c r="C11" s="146">
        <v>638</v>
      </c>
      <c r="D11" s="146">
        <v>1</v>
      </c>
      <c r="E11" s="175">
        <v>1266</v>
      </c>
      <c r="F11" s="146">
        <v>40618</v>
      </c>
      <c r="G11" s="146">
        <v>54713</v>
      </c>
      <c r="H11" s="146">
        <v>28</v>
      </c>
      <c r="I11" s="175">
        <v>95359</v>
      </c>
      <c r="J11" s="146">
        <v>64766</v>
      </c>
      <c r="K11" s="146">
        <v>85811</v>
      </c>
      <c r="L11" s="146">
        <v>75318</v>
      </c>
    </row>
    <row r="12" spans="1:14" ht="16.5" customHeight="1" x14ac:dyDescent="0.45">
      <c r="A12" s="147" t="s">
        <v>67</v>
      </c>
      <c r="B12" s="146">
        <v>534</v>
      </c>
      <c r="C12" s="146">
        <v>528</v>
      </c>
      <c r="D12" s="146">
        <v>1</v>
      </c>
      <c r="E12" s="175">
        <v>1062</v>
      </c>
      <c r="F12" s="146">
        <v>41544</v>
      </c>
      <c r="G12" s="146">
        <v>53728</v>
      </c>
      <c r="H12" s="146">
        <v>24</v>
      </c>
      <c r="I12" s="175">
        <v>95296</v>
      </c>
      <c r="J12" s="146">
        <v>77859</v>
      </c>
      <c r="K12" s="146">
        <v>101788</v>
      </c>
      <c r="L12" s="146">
        <v>89701</v>
      </c>
    </row>
    <row r="13" spans="1:14" s="9" customFormat="1" ht="16.5" customHeight="1" x14ac:dyDescent="0.45">
      <c r="A13" s="147" t="s">
        <v>68</v>
      </c>
      <c r="B13" s="146">
        <v>334</v>
      </c>
      <c r="C13" s="146">
        <v>339</v>
      </c>
      <c r="D13" s="146">
        <v>1</v>
      </c>
      <c r="E13" s="175">
        <v>674</v>
      </c>
      <c r="F13" s="146">
        <v>26520</v>
      </c>
      <c r="G13" s="146">
        <v>31712</v>
      </c>
      <c r="H13" s="146">
        <v>16</v>
      </c>
      <c r="I13" s="175">
        <v>58247</v>
      </c>
      <c r="J13" s="146">
        <v>79383</v>
      </c>
      <c r="K13" s="146">
        <v>93569</v>
      </c>
      <c r="L13" s="146">
        <v>86473</v>
      </c>
      <c r="M13" s="8"/>
      <c r="N13" s="8"/>
    </row>
    <row r="14" spans="1:14" ht="16.5" customHeight="1" x14ac:dyDescent="0.45">
      <c r="A14" s="147" t="s">
        <v>69</v>
      </c>
      <c r="B14" s="146">
        <v>149</v>
      </c>
      <c r="C14" s="146">
        <v>162</v>
      </c>
      <c r="D14" s="146">
        <v>0</v>
      </c>
      <c r="E14" s="175">
        <v>311</v>
      </c>
      <c r="F14" s="146">
        <v>10398</v>
      </c>
      <c r="G14" s="146">
        <v>12265</v>
      </c>
      <c r="H14" s="146">
        <v>4</v>
      </c>
      <c r="I14" s="175">
        <v>22667</v>
      </c>
      <c r="J14" s="146">
        <v>69852</v>
      </c>
      <c r="K14" s="146">
        <v>75910</v>
      </c>
      <c r="L14" s="146">
        <v>72955</v>
      </c>
    </row>
    <row r="15" spans="1:14" ht="16.5" customHeight="1" x14ac:dyDescent="0.45">
      <c r="A15" s="147" t="s">
        <v>70</v>
      </c>
      <c r="B15" s="146">
        <v>53</v>
      </c>
      <c r="C15" s="146">
        <v>64</v>
      </c>
      <c r="D15" s="146">
        <v>0</v>
      </c>
      <c r="E15" s="175">
        <v>116</v>
      </c>
      <c r="F15" s="146">
        <v>3261</v>
      </c>
      <c r="G15" s="146">
        <v>4419</v>
      </c>
      <c r="H15" s="146">
        <v>1</v>
      </c>
      <c r="I15" s="175">
        <v>7681</v>
      </c>
      <c r="J15" s="146">
        <v>61748</v>
      </c>
      <c r="K15" s="146">
        <v>69588</v>
      </c>
      <c r="L15" s="146">
        <v>65969</v>
      </c>
    </row>
    <row r="16" spans="1:14" ht="16.5" customHeight="1" x14ac:dyDescent="0.45">
      <c r="A16" s="147" t="s">
        <v>71</v>
      </c>
      <c r="B16" s="146">
        <v>15</v>
      </c>
      <c r="C16" s="146">
        <v>22</v>
      </c>
      <c r="D16" s="146">
        <v>0</v>
      </c>
      <c r="E16" s="175">
        <v>36</v>
      </c>
      <c r="F16" s="146">
        <v>819</v>
      </c>
      <c r="G16" s="146">
        <v>1481</v>
      </c>
      <c r="H16" s="146">
        <v>2</v>
      </c>
      <c r="I16" s="175">
        <v>2302</v>
      </c>
      <c r="J16" s="146">
        <v>56494</v>
      </c>
      <c r="K16" s="146">
        <v>68578</v>
      </c>
      <c r="L16" s="146">
        <v>63692</v>
      </c>
    </row>
    <row r="17" spans="1:12" ht="16.5" customHeight="1" x14ac:dyDescent="0.45">
      <c r="A17" s="147" t="s">
        <v>72</v>
      </c>
      <c r="B17" s="146">
        <v>1</v>
      </c>
      <c r="C17" s="146">
        <v>1</v>
      </c>
      <c r="D17" s="146">
        <v>0</v>
      </c>
      <c r="E17" s="175">
        <v>2</v>
      </c>
      <c r="F17" s="146">
        <v>11</v>
      </c>
      <c r="G17" s="146">
        <v>36</v>
      </c>
      <c r="H17" s="146">
        <v>0</v>
      </c>
      <c r="I17" s="175">
        <v>47</v>
      </c>
      <c r="J17" s="146">
        <v>19250</v>
      </c>
      <c r="K17" s="146">
        <v>28999</v>
      </c>
      <c r="L17" s="146">
        <v>25612</v>
      </c>
    </row>
    <row r="18" spans="1:12" ht="16.5" customHeight="1" x14ac:dyDescent="0.45">
      <c r="A18" s="50" t="s">
        <v>187</v>
      </c>
      <c r="B18" s="146">
        <v>1</v>
      </c>
      <c r="C18" s="146">
        <v>1</v>
      </c>
      <c r="D18" s="146">
        <v>0</v>
      </c>
      <c r="E18" s="175">
        <v>2</v>
      </c>
      <c r="F18" s="146">
        <v>6</v>
      </c>
      <c r="G18" s="146">
        <v>9</v>
      </c>
      <c r="H18" s="146">
        <v>0</v>
      </c>
      <c r="I18" s="175">
        <v>15</v>
      </c>
      <c r="J18" s="146">
        <v>8897</v>
      </c>
      <c r="K18" s="146">
        <v>6404</v>
      </c>
      <c r="L18" s="146">
        <v>7297</v>
      </c>
    </row>
    <row r="19" spans="1:12" ht="16.5" customHeight="1" x14ac:dyDescent="0.45">
      <c r="A19" s="85" t="s">
        <v>18</v>
      </c>
      <c r="B19" s="442">
        <v>7441</v>
      </c>
      <c r="C19" s="442">
        <v>8029</v>
      </c>
      <c r="D19" s="442">
        <v>44</v>
      </c>
      <c r="E19" s="442">
        <v>15514</v>
      </c>
      <c r="F19" s="442">
        <v>284905</v>
      </c>
      <c r="G19" s="442">
        <v>362024</v>
      </c>
      <c r="H19" s="442">
        <v>531</v>
      </c>
      <c r="I19" s="442">
        <v>647460</v>
      </c>
      <c r="J19" s="442">
        <v>38289</v>
      </c>
      <c r="K19" s="442">
        <v>45090</v>
      </c>
      <c r="L19" s="442">
        <v>41735</v>
      </c>
    </row>
    <row r="20" spans="1:12" ht="15" customHeight="1" x14ac:dyDescent="0.45">
      <c r="A20" s="91"/>
      <c r="B20" s="146"/>
      <c r="C20" s="91"/>
      <c r="D20" s="91"/>
      <c r="E20" s="310"/>
      <c r="F20" s="91"/>
      <c r="G20" s="91"/>
      <c r="H20" s="91"/>
      <c r="I20" s="310"/>
      <c r="J20" s="95"/>
      <c r="K20" s="95"/>
      <c r="L20" s="398"/>
    </row>
    <row r="21" spans="1:12" ht="29.25" customHeight="1" x14ac:dyDescent="0.45">
      <c r="A21" s="176"/>
      <c r="B21" s="787" t="s">
        <v>345</v>
      </c>
      <c r="C21" s="765"/>
      <c r="D21" s="765"/>
      <c r="E21" s="788"/>
      <c r="F21" s="765" t="s">
        <v>346</v>
      </c>
      <c r="G21" s="765"/>
      <c r="H21" s="765"/>
      <c r="I21" s="788"/>
      <c r="J21" s="102"/>
      <c r="K21" s="102"/>
      <c r="L21" s="102"/>
    </row>
    <row r="22" spans="1:12" ht="16.5" customHeight="1" x14ac:dyDescent="0.45">
      <c r="A22" s="145" t="s">
        <v>61</v>
      </c>
      <c r="B22" s="149"/>
      <c r="C22" s="150"/>
      <c r="D22" s="91"/>
      <c r="E22" s="310"/>
      <c r="F22" s="151"/>
      <c r="G22" s="91"/>
      <c r="H22" s="91"/>
      <c r="I22" s="310"/>
      <c r="J22" s="151"/>
      <c r="K22" s="91"/>
      <c r="L22" s="91"/>
    </row>
    <row r="23" spans="1:12" ht="16.5" customHeight="1" x14ac:dyDescent="0.45">
      <c r="A23" s="147" t="s">
        <v>62</v>
      </c>
      <c r="B23" s="152">
        <v>0.08</v>
      </c>
      <c r="C23" s="152">
        <v>0.08</v>
      </c>
      <c r="D23" s="152">
        <v>0</v>
      </c>
      <c r="E23" s="154">
        <v>0.16</v>
      </c>
      <c r="F23" s="152">
        <v>0.01</v>
      </c>
      <c r="G23" s="152">
        <v>0.01</v>
      </c>
      <c r="H23" s="152">
        <v>0</v>
      </c>
      <c r="I23" s="154">
        <v>0.02</v>
      </c>
      <c r="J23" s="102"/>
      <c r="K23" s="102"/>
      <c r="L23" s="102"/>
    </row>
    <row r="24" spans="1:12" ht="16.5" customHeight="1" x14ac:dyDescent="0.45">
      <c r="A24" s="147" t="s">
        <v>63</v>
      </c>
      <c r="B24" s="152">
        <v>0.14000000000000001</v>
      </c>
      <c r="C24" s="152">
        <v>0.15</v>
      </c>
      <c r="D24" s="152">
        <v>0</v>
      </c>
      <c r="E24" s="154">
        <v>0.28999999999999998</v>
      </c>
      <c r="F24" s="152">
        <v>7.0000000000000007E-2</v>
      </c>
      <c r="G24" s="152">
        <v>0.08</v>
      </c>
      <c r="H24" s="152">
        <v>0</v>
      </c>
      <c r="I24" s="154">
        <v>0.14000000000000001</v>
      </c>
      <c r="J24" s="102"/>
      <c r="K24" s="102"/>
      <c r="L24" s="102"/>
    </row>
    <row r="25" spans="1:12" ht="16.5" customHeight="1" x14ac:dyDescent="0.45">
      <c r="A25" s="147" t="s">
        <v>64</v>
      </c>
      <c r="B25" s="152">
        <v>0.11</v>
      </c>
      <c r="C25" s="152">
        <v>0.12</v>
      </c>
      <c r="D25" s="152">
        <v>0</v>
      </c>
      <c r="E25" s="154">
        <v>0.23</v>
      </c>
      <c r="F25" s="152">
        <v>0.11</v>
      </c>
      <c r="G25" s="152">
        <v>0.14000000000000001</v>
      </c>
      <c r="H25" s="152">
        <v>0</v>
      </c>
      <c r="I25" s="154">
        <v>0.25</v>
      </c>
      <c r="J25" s="102"/>
      <c r="K25" s="102"/>
      <c r="L25" s="102"/>
    </row>
    <row r="26" spans="1:12" ht="16.5" customHeight="1" x14ac:dyDescent="0.45">
      <c r="A26" s="147" t="s">
        <v>65</v>
      </c>
      <c r="B26" s="152">
        <v>0.05</v>
      </c>
      <c r="C26" s="152">
        <v>0.05</v>
      </c>
      <c r="D26" s="152">
        <v>0</v>
      </c>
      <c r="E26" s="154">
        <v>0.1</v>
      </c>
      <c r="F26" s="152">
        <v>7.0000000000000007E-2</v>
      </c>
      <c r="G26" s="152">
        <v>0.09</v>
      </c>
      <c r="H26" s="152">
        <v>0</v>
      </c>
      <c r="I26" s="154">
        <v>0.15</v>
      </c>
      <c r="J26" s="102"/>
      <c r="K26" s="102"/>
      <c r="L26" s="102"/>
    </row>
    <row r="27" spans="1:12" ht="16.5" customHeight="1" x14ac:dyDescent="0.45">
      <c r="A27" s="147" t="s">
        <v>66</v>
      </c>
      <c r="B27" s="152">
        <v>0.04</v>
      </c>
      <c r="C27" s="152">
        <v>0.04</v>
      </c>
      <c r="D27" s="152">
        <v>0</v>
      </c>
      <c r="E27" s="154">
        <v>0.08</v>
      </c>
      <c r="F27" s="152">
        <v>0.06</v>
      </c>
      <c r="G27" s="152">
        <v>0.08</v>
      </c>
      <c r="H27" s="152">
        <v>0</v>
      </c>
      <c r="I27" s="154">
        <v>0.15</v>
      </c>
      <c r="J27" s="102"/>
      <c r="K27" s="102"/>
      <c r="L27" s="102"/>
    </row>
    <row r="28" spans="1:12" ht="16.5" customHeight="1" x14ac:dyDescent="0.45">
      <c r="A28" s="147" t="s">
        <v>67</v>
      </c>
      <c r="B28" s="152">
        <v>0.03</v>
      </c>
      <c r="C28" s="152">
        <v>0.03</v>
      </c>
      <c r="D28" s="152">
        <v>0</v>
      </c>
      <c r="E28" s="154">
        <v>7.0000000000000007E-2</v>
      </c>
      <c r="F28" s="152">
        <v>0.06</v>
      </c>
      <c r="G28" s="152">
        <v>0.08</v>
      </c>
      <c r="H28" s="152">
        <v>0</v>
      </c>
      <c r="I28" s="154">
        <v>0.15</v>
      </c>
      <c r="J28" s="102"/>
      <c r="K28" s="102"/>
      <c r="L28" s="102"/>
    </row>
    <row r="29" spans="1:12" ht="16.5" customHeight="1" x14ac:dyDescent="0.45">
      <c r="A29" s="147" t="s">
        <v>68</v>
      </c>
      <c r="B29" s="152">
        <v>0.02</v>
      </c>
      <c r="C29" s="152">
        <v>0.02</v>
      </c>
      <c r="D29" s="152">
        <v>0</v>
      </c>
      <c r="E29" s="154">
        <v>0.04</v>
      </c>
      <c r="F29" s="152">
        <v>0.04</v>
      </c>
      <c r="G29" s="152">
        <v>0.05</v>
      </c>
      <c r="H29" s="152">
        <v>0</v>
      </c>
      <c r="I29" s="154">
        <v>0.09</v>
      </c>
      <c r="J29" s="102"/>
      <c r="K29" s="102"/>
      <c r="L29" s="102"/>
    </row>
    <row r="30" spans="1:12" ht="16.5" customHeight="1" x14ac:dyDescent="0.45">
      <c r="A30" s="147" t="s">
        <v>69</v>
      </c>
      <c r="B30" s="152">
        <v>0.01</v>
      </c>
      <c r="C30" s="152">
        <v>0.01</v>
      </c>
      <c r="D30" s="152">
        <v>0</v>
      </c>
      <c r="E30" s="154">
        <v>0.02</v>
      </c>
      <c r="F30" s="152">
        <v>0.02</v>
      </c>
      <c r="G30" s="152">
        <v>0.02</v>
      </c>
      <c r="H30" s="152">
        <v>0</v>
      </c>
      <c r="I30" s="154">
        <v>0.04</v>
      </c>
      <c r="J30" s="102"/>
      <c r="K30" s="102"/>
      <c r="L30" s="102"/>
    </row>
    <row r="31" spans="1:12" ht="16.5" customHeight="1" x14ac:dyDescent="0.45">
      <c r="A31" s="147" t="s">
        <v>70</v>
      </c>
      <c r="B31" s="152">
        <v>0</v>
      </c>
      <c r="C31" s="152">
        <v>0</v>
      </c>
      <c r="D31" s="152">
        <v>0</v>
      </c>
      <c r="E31" s="154">
        <v>0.01</v>
      </c>
      <c r="F31" s="152">
        <v>0.01</v>
      </c>
      <c r="G31" s="152">
        <v>0.01</v>
      </c>
      <c r="H31" s="152">
        <v>0</v>
      </c>
      <c r="I31" s="154">
        <v>0.01</v>
      </c>
      <c r="J31" s="102"/>
      <c r="K31" s="102"/>
      <c r="L31" s="102"/>
    </row>
    <row r="32" spans="1:12" ht="16.5" customHeight="1" x14ac:dyDescent="0.45">
      <c r="A32" s="147" t="s">
        <v>71</v>
      </c>
      <c r="B32" s="152">
        <v>0</v>
      </c>
      <c r="C32" s="152">
        <v>0</v>
      </c>
      <c r="D32" s="152">
        <v>0</v>
      </c>
      <c r="E32" s="154">
        <v>0</v>
      </c>
      <c r="F32" s="152">
        <v>0</v>
      </c>
      <c r="G32" s="152">
        <v>0</v>
      </c>
      <c r="H32" s="152">
        <v>0</v>
      </c>
      <c r="I32" s="154">
        <v>0</v>
      </c>
      <c r="J32" s="102"/>
      <c r="K32" s="102"/>
      <c r="L32" s="102"/>
    </row>
    <row r="33" spans="1:12" ht="16.5" customHeight="1" x14ac:dyDescent="0.45">
      <c r="A33" s="147" t="s">
        <v>72</v>
      </c>
      <c r="B33" s="152">
        <v>0</v>
      </c>
      <c r="C33" s="152">
        <v>0</v>
      </c>
      <c r="D33" s="152">
        <v>0</v>
      </c>
      <c r="E33" s="154">
        <v>0</v>
      </c>
      <c r="F33" s="152">
        <v>0</v>
      </c>
      <c r="G33" s="152">
        <v>0</v>
      </c>
      <c r="H33" s="152">
        <v>0</v>
      </c>
      <c r="I33" s="154">
        <v>0</v>
      </c>
      <c r="J33" s="102"/>
      <c r="K33" s="102"/>
      <c r="L33" s="102"/>
    </row>
    <row r="34" spans="1:12" ht="16.5" customHeight="1" x14ac:dyDescent="0.45">
      <c r="A34" s="50" t="s">
        <v>187</v>
      </c>
      <c r="B34" s="152">
        <v>0</v>
      </c>
      <c r="C34" s="152">
        <v>0</v>
      </c>
      <c r="D34" s="152">
        <v>0</v>
      </c>
      <c r="E34" s="154">
        <v>0</v>
      </c>
      <c r="F34" s="152">
        <v>0</v>
      </c>
      <c r="G34" s="152">
        <v>0</v>
      </c>
      <c r="H34" s="152">
        <v>0</v>
      </c>
      <c r="I34" s="154">
        <v>0</v>
      </c>
      <c r="J34" s="102"/>
      <c r="K34" s="102"/>
      <c r="L34" s="102"/>
    </row>
    <row r="35" spans="1:12" ht="16.5" customHeight="1" x14ac:dyDescent="0.45">
      <c r="A35" s="85" t="s">
        <v>18</v>
      </c>
      <c r="B35" s="154">
        <v>0.48</v>
      </c>
      <c r="C35" s="154">
        <v>0.52</v>
      </c>
      <c r="D35" s="154">
        <v>0</v>
      </c>
      <c r="E35" s="154">
        <v>1</v>
      </c>
      <c r="F35" s="154">
        <v>0.44</v>
      </c>
      <c r="G35" s="154">
        <v>0.56000000000000005</v>
      </c>
      <c r="H35" s="154">
        <v>0</v>
      </c>
      <c r="I35" s="154">
        <v>1</v>
      </c>
      <c r="J35" s="102"/>
      <c r="K35" s="102"/>
      <c r="L35" s="102"/>
    </row>
    <row r="36" spans="1:12" ht="6.75" customHeight="1" x14ac:dyDescent="0.45">
      <c r="A36" s="95"/>
      <c r="B36" s="95"/>
      <c r="C36" s="95"/>
      <c r="D36" s="95"/>
      <c r="E36" s="95"/>
      <c r="F36" s="95"/>
      <c r="G36" s="95"/>
      <c r="H36" s="95"/>
      <c r="I36" s="161"/>
      <c r="J36" s="161"/>
      <c r="K36" s="161"/>
      <c r="L36" s="161"/>
    </row>
    <row r="37" spans="1:12" ht="12.95" customHeight="1" x14ac:dyDescent="0.45">
      <c r="A37" s="177"/>
      <c r="B37" s="102"/>
      <c r="C37" s="102"/>
      <c r="D37" s="91"/>
      <c r="E37" s="91"/>
      <c r="F37" s="102"/>
      <c r="G37" s="102"/>
      <c r="H37" s="102"/>
      <c r="I37" s="102"/>
      <c r="J37" s="102"/>
      <c r="K37" s="102"/>
      <c r="L37" s="102"/>
    </row>
    <row r="38" spans="1:12" ht="16.5" customHeight="1" x14ac:dyDescent="0.35">
      <c r="A38" s="475"/>
      <c r="J38" s="9"/>
      <c r="K38" s="9"/>
      <c r="L38" s="9"/>
    </row>
  </sheetData>
  <mergeCells count="7">
    <mergeCell ref="B21:E21"/>
    <mergeCell ref="F21:I21"/>
    <mergeCell ref="A2:L2"/>
    <mergeCell ref="A3:L3"/>
    <mergeCell ref="B4:E4"/>
    <mergeCell ref="F4:I4"/>
    <mergeCell ref="J4:L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autoPageBreaks="0" fitToPage="1"/>
  </sheetPr>
  <dimension ref="A1:Z24"/>
  <sheetViews>
    <sheetView showGridLines="0" workbookViewId="0"/>
  </sheetViews>
  <sheetFormatPr defaultColWidth="18.73046875" defaultRowHeight="12.95" customHeight="1" x14ac:dyDescent="0.35"/>
  <cols>
    <col min="1" max="1" width="45.73046875" style="9" customWidth="1"/>
    <col min="2" max="3" width="15.73046875" style="9" customWidth="1"/>
    <col min="4" max="5" width="15.73046875" style="11" customWidth="1"/>
    <col min="6" max="6" width="15.73046875" style="8" customWidth="1"/>
    <col min="7" max="8" width="15.73046875" style="9" customWidth="1"/>
    <col min="9" max="10" width="15.73046875" style="11" customWidth="1"/>
    <col min="11" max="11" width="15.73046875" style="8" customWidth="1"/>
    <col min="12" max="13" width="15.73046875" style="9" customWidth="1"/>
    <col min="14" max="15" width="15.73046875" style="11" customWidth="1"/>
    <col min="16" max="16" width="15.73046875" style="8" customWidth="1"/>
    <col min="17" max="18" width="15.73046875" style="9" customWidth="1"/>
    <col min="19" max="20" width="15.73046875" style="11" customWidth="1"/>
    <col min="21" max="21" width="15.73046875" style="8" customWidth="1"/>
    <col min="22" max="23" width="15.73046875" style="9" customWidth="1"/>
    <col min="24" max="25" width="15.73046875" style="11" customWidth="1"/>
    <col min="26" max="26" width="15.73046875" style="8" customWidth="1"/>
    <col min="27" max="16384" width="18.73046875" style="8"/>
  </cols>
  <sheetData>
    <row r="1" spans="1:26" ht="15.75" customHeight="1" x14ac:dyDescent="0.35">
      <c r="A1" s="259"/>
      <c r="B1" s="28"/>
      <c r="C1" s="28"/>
      <c r="D1" s="28"/>
      <c r="E1" s="28"/>
      <c r="F1" s="28"/>
      <c r="G1" s="8"/>
      <c r="H1" s="8"/>
      <c r="I1" s="40"/>
      <c r="J1" s="40"/>
      <c r="L1" s="8"/>
      <c r="M1" s="8"/>
      <c r="N1" s="40"/>
      <c r="O1" s="40"/>
      <c r="Q1" s="8"/>
      <c r="R1" s="8"/>
      <c r="S1" s="40"/>
      <c r="T1" s="40"/>
      <c r="V1" s="8"/>
      <c r="W1" s="8"/>
      <c r="X1" s="40"/>
      <c r="Y1" s="40"/>
    </row>
    <row r="2" spans="1:26" ht="19.5" customHeight="1" x14ac:dyDescent="0.35">
      <c r="A2" s="783" t="s">
        <v>548</v>
      </c>
      <c r="B2" s="715"/>
      <c r="C2" s="715"/>
      <c r="D2" s="715"/>
      <c r="E2" s="715"/>
      <c r="F2" s="715"/>
      <c r="G2" s="715"/>
      <c r="H2" s="715"/>
      <c r="I2" s="715"/>
      <c r="J2" s="715"/>
      <c r="K2" s="715"/>
      <c r="L2" s="715"/>
      <c r="M2" s="715"/>
      <c r="N2" s="715"/>
      <c r="O2" s="715"/>
      <c r="P2" s="715"/>
      <c r="Q2" s="715"/>
      <c r="R2" s="715"/>
      <c r="S2" s="715"/>
      <c r="T2" s="715"/>
      <c r="U2" s="715"/>
      <c r="V2" s="715"/>
      <c r="W2" s="715"/>
      <c r="X2" s="715"/>
      <c r="Y2" s="715"/>
      <c r="Z2" s="715"/>
    </row>
    <row r="3" spans="1:26" s="297" customFormat="1" ht="17.25" customHeight="1" x14ac:dyDescent="0.45">
      <c r="A3" s="802"/>
      <c r="B3" s="785"/>
      <c r="C3" s="785"/>
      <c r="D3" s="785"/>
      <c r="E3" s="785"/>
      <c r="F3" s="785"/>
      <c r="G3" s="785"/>
      <c r="H3" s="785"/>
      <c r="I3" s="785"/>
      <c r="J3" s="785"/>
      <c r="K3" s="785"/>
      <c r="L3" s="785"/>
      <c r="M3" s="785"/>
      <c r="N3" s="785"/>
      <c r="O3" s="785"/>
      <c r="P3" s="785"/>
      <c r="Q3" s="785"/>
      <c r="R3" s="785"/>
      <c r="S3" s="785"/>
      <c r="T3" s="785"/>
      <c r="U3" s="785"/>
      <c r="V3" s="785"/>
      <c r="W3" s="785"/>
      <c r="X3" s="785"/>
      <c r="Y3" s="785"/>
      <c r="Z3" s="785"/>
    </row>
    <row r="4" spans="1:26" s="297" customFormat="1" ht="30" customHeight="1" x14ac:dyDescent="0.45">
      <c r="A4" s="480"/>
      <c r="B4" s="782" t="s">
        <v>34</v>
      </c>
      <c r="C4" s="722"/>
      <c r="D4" s="722"/>
      <c r="E4" s="722"/>
      <c r="F4" s="723"/>
      <c r="G4" s="782" t="s">
        <v>15</v>
      </c>
      <c r="H4" s="722"/>
      <c r="I4" s="722"/>
      <c r="J4" s="722"/>
      <c r="K4" s="723"/>
      <c r="L4" s="782" t="s">
        <v>16</v>
      </c>
      <c r="M4" s="722"/>
      <c r="N4" s="722"/>
      <c r="O4" s="722"/>
      <c r="P4" s="723"/>
      <c r="Q4" s="782" t="s">
        <v>17</v>
      </c>
      <c r="R4" s="722"/>
      <c r="S4" s="722"/>
      <c r="T4" s="722"/>
      <c r="U4" s="723"/>
      <c r="V4" s="782" t="s">
        <v>18</v>
      </c>
      <c r="W4" s="722"/>
      <c r="X4" s="722"/>
      <c r="Y4" s="722"/>
      <c r="Z4" s="723"/>
    </row>
    <row r="5" spans="1:26" s="258" customFormat="1" ht="30" customHeight="1" x14ac:dyDescent="0.35">
      <c r="A5" s="481"/>
      <c r="B5" s="476" t="s">
        <v>358</v>
      </c>
      <c r="C5" s="476"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c r="Q5" s="567" t="s">
        <v>358</v>
      </c>
      <c r="R5" s="567" t="s">
        <v>359</v>
      </c>
      <c r="S5" s="567" t="s">
        <v>577</v>
      </c>
      <c r="T5" s="567" t="s">
        <v>688</v>
      </c>
      <c r="U5" s="567" t="s">
        <v>689</v>
      </c>
      <c r="V5" s="567" t="s">
        <v>358</v>
      </c>
      <c r="W5" s="567" t="s">
        <v>359</v>
      </c>
      <c r="X5" s="567" t="s">
        <v>577</v>
      </c>
      <c r="Y5" s="567" t="s">
        <v>688</v>
      </c>
      <c r="Z5" s="567" t="s">
        <v>689</v>
      </c>
    </row>
    <row r="6" spans="1:26" s="102" customFormat="1" ht="30" customHeight="1" x14ac:dyDescent="0.45">
      <c r="A6" s="202" t="s">
        <v>165</v>
      </c>
      <c r="B6" s="175"/>
      <c r="C6" s="175"/>
      <c r="D6" s="442"/>
      <c r="E6" s="442"/>
      <c r="F6" s="175"/>
      <c r="G6" s="175"/>
      <c r="H6" s="175"/>
      <c r="I6" s="442"/>
      <c r="J6" s="442"/>
      <c r="K6" s="175"/>
      <c r="L6" s="175"/>
      <c r="M6" s="175"/>
      <c r="N6" s="442"/>
      <c r="O6" s="442"/>
      <c r="P6" s="175"/>
      <c r="Q6" s="175"/>
      <c r="R6" s="175"/>
      <c r="S6" s="442"/>
      <c r="T6" s="442"/>
      <c r="U6" s="175"/>
      <c r="V6" s="175"/>
      <c r="W6" s="175"/>
      <c r="X6" s="442"/>
      <c r="Y6" s="442"/>
      <c r="Z6" s="175"/>
    </row>
    <row r="7" spans="1:26" s="102" customFormat="1" ht="16.5" customHeight="1" x14ac:dyDescent="0.45">
      <c r="A7" s="130" t="s">
        <v>59</v>
      </c>
      <c r="B7" s="167">
        <v>107</v>
      </c>
      <c r="C7" s="167">
        <v>106</v>
      </c>
      <c r="D7" s="167">
        <v>109</v>
      </c>
      <c r="E7" s="167">
        <v>106</v>
      </c>
      <c r="F7" s="167">
        <v>100</v>
      </c>
      <c r="G7" s="167">
        <v>4399</v>
      </c>
      <c r="H7" s="167">
        <v>4439</v>
      </c>
      <c r="I7" s="167">
        <v>4537</v>
      </c>
      <c r="J7" s="167">
        <v>4572</v>
      </c>
      <c r="K7" s="167">
        <v>4649</v>
      </c>
      <c r="L7" s="167">
        <v>1085</v>
      </c>
      <c r="M7" s="167">
        <v>1057</v>
      </c>
      <c r="N7" s="167">
        <v>1059</v>
      </c>
      <c r="O7" s="167">
        <v>1068</v>
      </c>
      <c r="P7" s="167">
        <v>1096</v>
      </c>
      <c r="Q7" s="167">
        <v>1054</v>
      </c>
      <c r="R7" s="167">
        <v>1276</v>
      </c>
      <c r="S7" s="167">
        <v>1418</v>
      </c>
      <c r="T7" s="167">
        <v>1643</v>
      </c>
      <c r="U7" s="167">
        <v>1595</v>
      </c>
      <c r="V7" s="167">
        <v>6645</v>
      </c>
      <c r="W7" s="167">
        <v>6879</v>
      </c>
      <c r="X7" s="167">
        <v>7124</v>
      </c>
      <c r="Y7" s="167">
        <v>7390</v>
      </c>
      <c r="Z7" s="167">
        <v>7441</v>
      </c>
    </row>
    <row r="8" spans="1:26" s="102" customFormat="1" ht="16.5" customHeight="1" x14ac:dyDescent="0.45">
      <c r="A8" s="130" t="s">
        <v>60</v>
      </c>
      <c r="B8" s="167">
        <v>107</v>
      </c>
      <c r="C8" s="167">
        <v>105</v>
      </c>
      <c r="D8" s="167">
        <v>107</v>
      </c>
      <c r="E8" s="167">
        <v>104</v>
      </c>
      <c r="F8" s="167">
        <v>87</v>
      </c>
      <c r="G8" s="167">
        <v>5054</v>
      </c>
      <c r="H8" s="167">
        <v>4994</v>
      </c>
      <c r="I8" s="167">
        <v>5110</v>
      </c>
      <c r="J8" s="167">
        <v>5096</v>
      </c>
      <c r="K8" s="167">
        <v>5220</v>
      </c>
      <c r="L8" s="167">
        <v>619</v>
      </c>
      <c r="M8" s="167">
        <v>598</v>
      </c>
      <c r="N8" s="167">
        <v>593</v>
      </c>
      <c r="O8" s="167">
        <v>598</v>
      </c>
      <c r="P8" s="167">
        <v>622</v>
      </c>
      <c r="Q8" s="167">
        <v>1394</v>
      </c>
      <c r="R8" s="167">
        <v>1686</v>
      </c>
      <c r="S8" s="167">
        <v>1871</v>
      </c>
      <c r="T8" s="167">
        <v>2182</v>
      </c>
      <c r="U8" s="167">
        <v>2100</v>
      </c>
      <c r="V8" s="167">
        <v>7174</v>
      </c>
      <c r="W8" s="167">
        <v>7383</v>
      </c>
      <c r="X8" s="167">
        <v>7682</v>
      </c>
      <c r="Y8" s="167">
        <v>7980</v>
      </c>
      <c r="Z8" s="167">
        <v>8029</v>
      </c>
    </row>
    <row r="9" spans="1:26" s="102" customFormat="1" ht="16.5" customHeight="1" x14ac:dyDescent="0.45">
      <c r="A9" s="130" t="s">
        <v>3</v>
      </c>
      <c r="B9" s="167">
        <v>0</v>
      </c>
      <c r="C9" s="167">
        <v>0</v>
      </c>
      <c r="D9" s="167">
        <v>0</v>
      </c>
      <c r="E9" s="167"/>
      <c r="F9" s="167"/>
      <c r="G9" s="167">
        <v>503</v>
      </c>
      <c r="H9" s="167">
        <v>310</v>
      </c>
      <c r="I9" s="167">
        <v>106</v>
      </c>
      <c r="J9" s="167">
        <v>77</v>
      </c>
      <c r="K9" s="167">
        <v>43</v>
      </c>
      <c r="L9" s="167">
        <v>0</v>
      </c>
      <c r="M9" s="167">
        <v>0</v>
      </c>
      <c r="N9" s="167">
        <v>0</v>
      </c>
      <c r="O9" s="167">
        <v>0</v>
      </c>
      <c r="P9" s="167">
        <v>1</v>
      </c>
      <c r="Q9" s="167">
        <v>0</v>
      </c>
      <c r="R9" s="167">
        <v>0</v>
      </c>
      <c r="S9" s="167">
        <v>0</v>
      </c>
      <c r="T9" s="167">
        <v>0</v>
      </c>
      <c r="U9" s="167">
        <v>0</v>
      </c>
      <c r="V9" s="167">
        <v>503</v>
      </c>
      <c r="W9" s="167">
        <v>311</v>
      </c>
      <c r="X9" s="167">
        <v>106</v>
      </c>
      <c r="Y9" s="167">
        <v>78</v>
      </c>
      <c r="Z9" s="167">
        <v>44</v>
      </c>
    </row>
    <row r="10" spans="1:26" s="102" customFormat="1" ht="16.5" customHeight="1" x14ac:dyDescent="0.45">
      <c r="A10" s="202" t="s">
        <v>18</v>
      </c>
      <c r="B10" s="168">
        <v>214</v>
      </c>
      <c r="C10" s="168">
        <v>211</v>
      </c>
      <c r="D10" s="168">
        <v>216</v>
      </c>
      <c r="E10" s="168">
        <v>211</v>
      </c>
      <c r="F10" s="168">
        <v>187</v>
      </c>
      <c r="G10" s="168">
        <v>9955</v>
      </c>
      <c r="H10" s="168">
        <v>9744</v>
      </c>
      <c r="I10" s="168">
        <v>9754</v>
      </c>
      <c r="J10" s="168">
        <v>9746</v>
      </c>
      <c r="K10" s="168">
        <v>9912</v>
      </c>
      <c r="L10" s="168">
        <v>1704</v>
      </c>
      <c r="M10" s="168">
        <v>1656</v>
      </c>
      <c r="N10" s="168">
        <v>1652</v>
      </c>
      <c r="O10" s="168">
        <v>1666</v>
      </c>
      <c r="P10" s="168">
        <v>1719</v>
      </c>
      <c r="Q10" s="168">
        <v>2449</v>
      </c>
      <c r="R10" s="168">
        <v>2962</v>
      </c>
      <c r="S10" s="168">
        <v>3289</v>
      </c>
      <c r="T10" s="168">
        <v>3826</v>
      </c>
      <c r="U10" s="168">
        <v>3696</v>
      </c>
      <c r="V10" s="168">
        <v>14322</v>
      </c>
      <c r="W10" s="168">
        <v>14573</v>
      </c>
      <c r="X10" s="168">
        <v>14911</v>
      </c>
      <c r="Y10" s="168">
        <v>15448</v>
      </c>
      <c r="Z10" s="168">
        <v>15514</v>
      </c>
    </row>
    <row r="11" spans="1:26" s="102" customFormat="1" ht="30" customHeight="1" x14ac:dyDescent="0.45">
      <c r="A11" s="202" t="s">
        <v>437</v>
      </c>
      <c r="D11" s="218"/>
      <c r="E11" s="218"/>
      <c r="I11" s="218"/>
      <c r="J11" s="218"/>
      <c r="N11" s="218"/>
      <c r="O11" s="218"/>
      <c r="S11" s="218"/>
      <c r="T11" s="218"/>
      <c r="X11" s="218"/>
      <c r="Y11" s="218"/>
    </row>
    <row r="12" spans="1:26" s="102" customFormat="1" ht="16.5" customHeight="1" x14ac:dyDescent="0.45">
      <c r="A12" s="130" t="s">
        <v>59</v>
      </c>
      <c r="B12" s="167">
        <v>5671</v>
      </c>
      <c r="C12" s="167">
        <v>6271</v>
      </c>
      <c r="D12" s="167">
        <v>7117</v>
      </c>
      <c r="E12" s="167">
        <v>7949</v>
      </c>
      <c r="F12" s="167">
        <v>8183</v>
      </c>
      <c r="G12" s="167">
        <v>95786</v>
      </c>
      <c r="H12" s="167">
        <v>110441</v>
      </c>
      <c r="I12" s="167">
        <v>118349</v>
      </c>
      <c r="J12" s="167">
        <v>139683</v>
      </c>
      <c r="K12" s="167">
        <v>159583</v>
      </c>
      <c r="L12" s="167">
        <v>46886</v>
      </c>
      <c r="M12" s="167">
        <v>53508</v>
      </c>
      <c r="N12" s="167">
        <v>57554</v>
      </c>
      <c r="O12" s="167">
        <v>66735</v>
      </c>
      <c r="P12" s="167">
        <v>76256</v>
      </c>
      <c r="Q12" s="167">
        <v>6309</v>
      </c>
      <c r="R12" s="167">
        <v>13267</v>
      </c>
      <c r="S12" s="167">
        <v>20059</v>
      </c>
      <c r="T12" s="167">
        <v>36526</v>
      </c>
      <c r="U12" s="167">
        <v>40883</v>
      </c>
      <c r="V12" s="167">
        <v>154652</v>
      </c>
      <c r="W12" s="167">
        <v>183487</v>
      </c>
      <c r="X12" s="167">
        <v>203079</v>
      </c>
      <c r="Y12" s="167">
        <v>250893</v>
      </c>
      <c r="Z12" s="167">
        <v>284905</v>
      </c>
    </row>
    <row r="13" spans="1:26" s="102" customFormat="1" ht="16.5" customHeight="1" x14ac:dyDescent="0.45">
      <c r="A13" s="130" t="s">
        <v>60</v>
      </c>
      <c r="B13" s="167">
        <v>9520</v>
      </c>
      <c r="C13" s="167">
        <v>10319</v>
      </c>
      <c r="D13" s="167">
        <v>11206</v>
      </c>
      <c r="E13" s="167">
        <v>12352</v>
      </c>
      <c r="F13" s="167">
        <v>10663</v>
      </c>
      <c r="G13" s="167">
        <v>136773</v>
      </c>
      <c r="H13" s="167">
        <v>156233</v>
      </c>
      <c r="I13" s="167">
        <v>167210</v>
      </c>
      <c r="J13" s="167">
        <v>195383</v>
      </c>
      <c r="K13" s="167">
        <v>226065</v>
      </c>
      <c r="L13" s="167">
        <v>32869</v>
      </c>
      <c r="M13" s="167">
        <v>37037</v>
      </c>
      <c r="N13" s="167">
        <v>39428</v>
      </c>
      <c r="O13" s="167">
        <v>45643</v>
      </c>
      <c r="P13" s="167">
        <v>51746</v>
      </c>
      <c r="Q13" s="167">
        <v>11024</v>
      </c>
      <c r="R13" s="167">
        <v>23499</v>
      </c>
      <c r="S13" s="167">
        <v>35347</v>
      </c>
      <c r="T13" s="167">
        <v>66192</v>
      </c>
      <c r="U13" s="167">
        <v>73550</v>
      </c>
      <c r="V13" s="167">
        <v>190187</v>
      </c>
      <c r="W13" s="167">
        <v>227088</v>
      </c>
      <c r="X13" s="167">
        <v>253191</v>
      </c>
      <c r="Y13" s="167">
        <v>319570</v>
      </c>
      <c r="Z13" s="167">
        <v>362024</v>
      </c>
    </row>
    <row r="14" spans="1:26" s="102" customFormat="1" ht="16.5" customHeight="1" x14ac:dyDescent="0.45">
      <c r="A14" s="130" t="s">
        <v>3</v>
      </c>
      <c r="B14" s="167">
        <v>0</v>
      </c>
      <c r="C14" s="167">
        <v>0</v>
      </c>
      <c r="D14" s="167">
        <v>1</v>
      </c>
      <c r="E14" s="167"/>
      <c r="F14" s="167"/>
      <c r="G14" s="167">
        <v>2998</v>
      </c>
      <c r="H14" s="167">
        <v>1511</v>
      </c>
      <c r="I14" s="167">
        <v>686</v>
      </c>
      <c r="J14" s="167">
        <v>616</v>
      </c>
      <c r="K14" s="167">
        <v>524</v>
      </c>
      <c r="L14" s="167">
        <v>0</v>
      </c>
      <c r="M14" s="167">
        <v>0</v>
      </c>
      <c r="N14" s="167">
        <v>0</v>
      </c>
      <c r="O14" s="167">
        <v>1</v>
      </c>
      <c r="P14" s="167">
        <v>4</v>
      </c>
      <c r="Q14" s="167">
        <v>0</v>
      </c>
      <c r="R14" s="167">
        <v>0</v>
      </c>
      <c r="S14" s="167">
        <v>0</v>
      </c>
      <c r="T14" s="167">
        <v>1</v>
      </c>
      <c r="U14" s="167">
        <v>2</v>
      </c>
      <c r="V14" s="167">
        <v>2999</v>
      </c>
      <c r="W14" s="167">
        <v>1512</v>
      </c>
      <c r="X14" s="167">
        <v>687</v>
      </c>
      <c r="Y14" s="167">
        <v>618</v>
      </c>
      <c r="Z14" s="167">
        <v>531</v>
      </c>
    </row>
    <row r="15" spans="1:26" s="102" customFormat="1" ht="16.5" customHeight="1" x14ac:dyDescent="0.45">
      <c r="A15" s="202" t="s">
        <v>18</v>
      </c>
      <c r="B15" s="168">
        <v>15191</v>
      </c>
      <c r="C15" s="168">
        <v>16590</v>
      </c>
      <c r="D15" s="168">
        <v>18323</v>
      </c>
      <c r="E15" s="168">
        <v>20301</v>
      </c>
      <c r="F15" s="168">
        <v>18846</v>
      </c>
      <c r="G15" s="168">
        <v>235557</v>
      </c>
      <c r="H15" s="168">
        <v>268185</v>
      </c>
      <c r="I15" s="168">
        <v>286245</v>
      </c>
      <c r="J15" s="168">
        <v>335682</v>
      </c>
      <c r="K15" s="168">
        <v>386172</v>
      </c>
      <c r="L15" s="168">
        <v>79755</v>
      </c>
      <c r="M15" s="168">
        <v>90546</v>
      </c>
      <c r="N15" s="168">
        <v>96982</v>
      </c>
      <c r="O15" s="168">
        <v>112379</v>
      </c>
      <c r="P15" s="168">
        <v>128006</v>
      </c>
      <c r="Q15" s="168">
        <v>17334</v>
      </c>
      <c r="R15" s="168">
        <v>36766</v>
      </c>
      <c r="S15" s="168">
        <v>55407</v>
      </c>
      <c r="T15" s="168">
        <v>102719</v>
      </c>
      <c r="U15" s="168">
        <v>114436</v>
      </c>
      <c r="V15" s="168">
        <v>347837</v>
      </c>
      <c r="W15" s="168">
        <v>412087</v>
      </c>
      <c r="X15" s="168">
        <v>456957</v>
      </c>
      <c r="Y15" s="168">
        <v>571081</v>
      </c>
      <c r="Z15" s="168">
        <v>647460</v>
      </c>
    </row>
    <row r="16" spans="1:26" s="91" customFormat="1" ht="27.75" customHeight="1" x14ac:dyDescent="0.45">
      <c r="A16" s="202" t="s">
        <v>174</v>
      </c>
      <c r="B16" s="175"/>
      <c r="C16" s="175"/>
      <c r="D16" s="442"/>
      <c r="E16" s="442"/>
      <c r="F16" s="175"/>
      <c r="G16" s="175"/>
      <c r="H16" s="175"/>
      <c r="I16" s="442"/>
      <c r="J16" s="442"/>
      <c r="K16" s="175"/>
      <c r="L16" s="175"/>
      <c r="M16" s="175"/>
      <c r="N16" s="442"/>
      <c r="O16" s="442"/>
      <c r="P16" s="175"/>
      <c r="Q16" s="175"/>
      <c r="R16" s="175"/>
      <c r="S16" s="442"/>
      <c r="T16" s="442"/>
      <c r="U16" s="175"/>
      <c r="V16" s="175"/>
      <c r="W16" s="175"/>
      <c r="X16" s="442"/>
      <c r="Y16" s="442"/>
      <c r="Z16" s="175"/>
    </row>
    <row r="17" spans="1:26" s="102" customFormat="1" ht="17.25" customHeight="1" x14ac:dyDescent="0.45">
      <c r="A17" s="130" t="s">
        <v>59</v>
      </c>
      <c r="B17" s="167">
        <v>53117</v>
      </c>
      <c r="C17" s="167">
        <v>58919</v>
      </c>
      <c r="D17" s="167">
        <v>65221</v>
      </c>
      <c r="E17" s="167">
        <v>74768</v>
      </c>
      <c r="F17" s="167">
        <v>81814</v>
      </c>
      <c r="G17" s="167">
        <v>21775</v>
      </c>
      <c r="H17" s="167">
        <v>24878</v>
      </c>
      <c r="I17" s="167">
        <v>26083</v>
      </c>
      <c r="J17" s="167">
        <v>30549</v>
      </c>
      <c r="K17" s="167">
        <v>34326</v>
      </c>
      <c r="L17" s="167">
        <v>43201</v>
      </c>
      <c r="M17" s="167">
        <v>50605</v>
      </c>
      <c r="N17" s="167">
        <v>54342</v>
      </c>
      <c r="O17" s="167">
        <v>62480</v>
      </c>
      <c r="P17" s="167">
        <v>69551</v>
      </c>
      <c r="Q17" s="167">
        <v>5985</v>
      </c>
      <c r="R17" s="167">
        <v>10394</v>
      </c>
      <c r="S17" s="167">
        <v>14147</v>
      </c>
      <c r="T17" s="167">
        <v>22227</v>
      </c>
      <c r="U17" s="167">
        <v>25625</v>
      </c>
      <c r="V17" s="167">
        <v>23273</v>
      </c>
      <c r="W17" s="167">
        <v>26672</v>
      </c>
      <c r="X17" s="167">
        <v>28508</v>
      </c>
      <c r="Y17" s="167">
        <v>33950</v>
      </c>
      <c r="Z17" s="167">
        <v>38289</v>
      </c>
    </row>
    <row r="18" spans="1:26" s="102" customFormat="1" ht="17.25" customHeight="1" x14ac:dyDescent="0.45">
      <c r="A18" s="130" t="s">
        <v>60</v>
      </c>
      <c r="B18" s="167">
        <v>88561</v>
      </c>
      <c r="C18" s="167">
        <v>98251</v>
      </c>
      <c r="D18" s="167">
        <v>104568</v>
      </c>
      <c r="E18" s="167">
        <v>118327</v>
      </c>
      <c r="F18" s="167">
        <v>122368</v>
      </c>
      <c r="G18" s="167">
        <v>27064</v>
      </c>
      <c r="H18" s="167">
        <v>31284</v>
      </c>
      <c r="I18" s="167">
        <v>32719</v>
      </c>
      <c r="J18" s="167">
        <v>38340</v>
      </c>
      <c r="K18" s="167">
        <v>43308</v>
      </c>
      <c r="L18" s="167">
        <v>53131</v>
      </c>
      <c r="M18" s="167">
        <v>61932</v>
      </c>
      <c r="N18" s="167">
        <v>66489</v>
      </c>
      <c r="O18" s="167">
        <v>76328</v>
      </c>
      <c r="P18" s="167">
        <v>83206</v>
      </c>
      <c r="Q18" s="167">
        <v>7907</v>
      </c>
      <c r="R18" s="167">
        <v>13937</v>
      </c>
      <c r="S18" s="167">
        <v>18892</v>
      </c>
      <c r="T18" s="167">
        <v>30334</v>
      </c>
      <c r="U18" s="167">
        <v>35026</v>
      </c>
      <c r="V18" s="167">
        <v>26510</v>
      </c>
      <c r="W18" s="167">
        <v>30757</v>
      </c>
      <c r="X18" s="167">
        <v>32960</v>
      </c>
      <c r="Y18" s="167">
        <v>40044</v>
      </c>
      <c r="Z18" s="167">
        <v>45090</v>
      </c>
    </row>
    <row r="19" spans="1:26" s="102" customFormat="1" ht="18" customHeight="1" x14ac:dyDescent="0.45">
      <c r="A19" s="202" t="s">
        <v>18</v>
      </c>
      <c r="B19" s="168">
        <v>70899</v>
      </c>
      <c r="C19" s="168">
        <v>78457</v>
      </c>
      <c r="D19" s="168">
        <v>84719</v>
      </c>
      <c r="E19" s="168">
        <v>96349</v>
      </c>
      <c r="F19" s="168">
        <v>100696</v>
      </c>
      <c r="G19" s="168">
        <v>23662</v>
      </c>
      <c r="H19" s="168">
        <v>27524</v>
      </c>
      <c r="I19" s="168">
        <v>29347</v>
      </c>
      <c r="J19" s="168">
        <v>34445</v>
      </c>
      <c r="K19" s="168">
        <v>38961</v>
      </c>
      <c r="L19" s="168">
        <v>46806</v>
      </c>
      <c r="M19" s="168">
        <v>54694</v>
      </c>
      <c r="N19" s="168">
        <v>58700</v>
      </c>
      <c r="O19" s="168">
        <v>67447</v>
      </c>
      <c r="P19" s="168">
        <v>74456</v>
      </c>
      <c r="Q19" s="168">
        <v>7079</v>
      </c>
      <c r="R19" s="168">
        <v>12411</v>
      </c>
      <c r="S19" s="168">
        <v>16846</v>
      </c>
      <c r="T19" s="168">
        <v>26849</v>
      </c>
      <c r="U19" s="168">
        <v>30964</v>
      </c>
      <c r="V19" s="168">
        <v>24287</v>
      </c>
      <c r="W19" s="168">
        <v>28277</v>
      </c>
      <c r="X19" s="168">
        <v>30645</v>
      </c>
      <c r="Y19" s="168">
        <v>36967</v>
      </c>
      <c r="Z19" s="168">
        <v>41735</v>
      </c>
    </row>
    <row r="20" spans="1:26" s="102" customFormat="1" ht="12.95" customHeight="1" x14ac:dyDescent="0.45">
      <c r="A20" s="206"/>
      <c r="B20" s="95"/>
      <c r="C20" s="95"/>
      <c r="D20" s="161"/>
      <c r="E20" s="161"/>
      <c r="F20" s="95"/>
      <c r="G20" s="95"/>
      <c r="H20" s="95"/>
      <c r="I20" s="161"/>
      <c r="J20" s="161"/>
      <c r="K20" s="95"/>
      <c r="L20" s="95"/>
      <c r="M20" s="95"/>
      <c r="N20" s="161"/>
      <c r="O20" s="161"/>
      <c r="P20" s="95"/>
      <c r="Q20" s="95"/>
      <c r="R20" s="95"/>
      <c r="S20" s="161"/>
      <c r="T20" s="161"/>
      <c r="U20" s="95"/>
      <c r="V20" s="95"/>
      <c r="W20" s="95"/>
      <c r="X20" s="161"/>
      <c r="Y20" s="161"/>
      <c r="Z20" s="95"/>
    </row>
    <row r="21" spans="1:26" s="102" customFormat="1" ht="12.95" customHeight="1" x14ac:dyDescent="0.45">
      <c r="A21" s="205"/>
      <c r="B21" s="91"/>
      <c r="C21" s="91"/>
      <c r="D21" s="273"/>
      <c r="E21" s="273"/>
      <c r="G21" s="91"/>
      <c r="H21" s="91"/>
      <c r="I21" s="273"/>
      <c r="J21" s="273"/>
      <c r="L21" s="91"/>
      <c r="M21" s="91"/>
      <c r="N21" s="273"/>
      <c r="O21" s="273"/>
      <c r="Q21" s="91"/>
      <c r="R21" s="91"/>
      <c r="S21" s="273"/>
      <c r="T21" s="273"/>
      <c r="V21" s="91"/>
      <c r="W21" s="91"/>
      <c r="X21" s="273"/>
      <c r="Y21" s="273"/>
    </row>
    <row r="22" spans="1:26" s="102" customFormat="1" ht="12.95" customHeight="1" x14ac:dyDescent="0.45">
      <c r="A22" s="205"/>
      <c r="B22" s="91"/>
      <c r="C22" s="91"/>
      <c r="D22" s="273"/>
      <c r="E22" s="273"/>
      <c r="G22" s="91"/>
      <c r="H22" s="91"/>
      <c r="I22" s="273"/>
      <c r="J22" s="273"/>
      <c r="L22" s="91"/>
      <c r="M22" s="91"/>
      <c r="N22" s="273"/>
      <c r="O22" s="273"/>
      <c r="Q22" s="91"/>
      <c r="R22" s="91"/>
      <c r="S22" s="273"/>
      <c r="T22" s="273"/>
      <c r="V22" s="91"/>
      <c r="W22" s="91"/>
      <c r="X22" s="273"/>
      <c r="Y22" s="273"/>
    </row>
    <row r="23" spans="1:26" s="102" customFormat="1" ht="12.95" customHeight="1" x14ac:dyDescent="0.45">
      <c r="A23" s="205"/>
      <c r="B23" s="91"/>
      <c r="C23" s="91"/>
      <c r="D23" s="273"/>
      <c r="E23" s="273"/>
      <c r="G23" s="91"/>
      <c r="H23" s="91"/>
      <c r="I23" s="273"/>
      <c r="J23" s="273"/>
      <c r="L23" s="91"/>
      <c r="M23" s="91"/>
      <c r="N23" s="273"/>
      <c r="O23" s="273"/>
      <c r="Q23" s="91"/>
      <c r="R23" s="91"/>
      <c r="S23" s="273"/>
      <c r="T23" s="273"/>
      <c r="V23" s="91"/>
      <c r="W23" s="91"/>
      <c r="X23" s="273"/>
      <c r="Y23" s="273"/>
    </row>
    <row r="24" spans="1:26" s="102" customFormat="1" ht="12.95" customHeight="1" x14ac:dyDescent="0.45">
      <c r="A24" s="91"/>
      <c r="B24" s="91"/>
      <c r="C24" s="91"/>
      <c r="D24" s="273"/>
      <c r="E24" s="273"/>
      <c r="G24" s="91"/>
      <c r="H24" s="91"/>
      <c r="I24" s="273"/>
      <c r="J24" s="273"/>
      <c r="L24" s="91"/>
      <c r="M24" s="91"/>
      <c r="N24" s="273"/>
      <c r="O24" s="273"/>
      <c r="Q24" s="91"/>
      <c r="R24" s="91"/>
      <c r="S24" s="273"/>
      <c r="T24" s="273"/>
      <c r="V24" s="91"/>
      <c r="W24" s="91"/>
      <c r="X24" s="273"/>
      <c r="Y24" s="273"/>
    </row>
  </sheetData>
  <mergeCells count="7">
    <mergeCell ref="A2:Z2"/>
    <mergeCell ref="A3:Z3"/>
    <mergeCell ref="B4:F4"/>
    <mergeCell ref="G4:K4"/>
    <mergeCell ref="L4:P4"/>
    <mergeCell ref="Q4:U4"/>
    <mergeCell ref="V4:Z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autoPageBreaks="0" fitToPage="1"/>
  </sheetPr>
  <dimension ref="A1:S41"/>
  <sheetViews>
    <sheetView showGridLines="0" workbookViewId="0"/>
  </sheetViews>
  <sheetFormatPr defaultColWidth="18.73046875" defaultRowHeight="12.95" customHeight="1" x14ac:dyDescent="0.35"/>
  <cols>
    <col min="1" max="1" width="30.73046875" style="8" customWidth="1"/>
    <col min="2" max="6" width="13.59765625" style="8" customWidth="1"/>
    <col min="7" max="10" width="13.59765625" style="9" customWidth="1"/>
    <col min="11" max="19" width="13.59765625" style="8" customWidth="1"/>
    <col min="20" max="16384" width="18.73046875" style="8"/>
  </cols>
  <sheetData>
    <row r="1" spans="1:19" ht="15.75" customHeight="1" x14ac:dyDescent="0.35">
      <c r="A1" s="259"/>
      <c r="B1" s="28"/>
      <c r="C1" s="28"/>
      <c r="D1" s="28"/>
      <c r="E1" s="28"/>
      <c r="F1" s="28"/>
      <c r="G1" s="28"/>
      <c r="H1" s="28"/>
      <c r="I1" s="28"/>
      <c r="J1" s="28"/>
      <c r="K1" s="28"/>
      <c r="L1" s="28"/>
      <c r="M1" s="28"/>
      <c r="N1" s="9"/>
      <c r="O1" s="9"/>
      <c r="P1" s="9"/>
      <c r="Q1" s="9"/>
      <c r="R1" s="9"/>
      <c r="S1" s="9"/>
    </row>
    <row r="2" spans="1:19" ht="19.5" customHeight="1" x14ac:dyDescent="0.35">
      <c r="A2" s="715" t="s">
        <v>547</v>
      </c>
      <c r="B2" s="715"/>
      <c r="C2" s="715"/>
      <c r="D2" s="715"/>
      <c r="E2" s="715"/>
      <c r="F2" s="715"/>
      <c r="G2" s="715"/>
      <c r="H2" s="715"/>
      <c r="I2" s="715"/>
      <c r="J2" s="715"/>
      <c r="K2" s="715"/>
      <c r="L2" s="715"/>
      <c r="M2" s="715"/>
      <c r="N2" s="715"/>
      <c r="O2" s="715"/>
      <c r="P2" s="715"/>
      <c r="Q2" s="715"/>
      <c r="R2" s="715"/>
      <c r="S2" s="715"/>
    </row>
    <row r="3" spans="1:19" s="297" customFormat="1" ht="17.25" customHeight="1" x14ac:dyDescent="0.45">
      <c r="A3" s="789" t="s">
        <v>691</v>
      </c>
      <c r="B3" s="789"/>
      <c r="C3" s="789"/>
      <c r="D3" s="789"/>
      <c r="E3" s="789"/>
      <c r="F3" s="789"/>
      <c r="G3" s="789"/>
      <c r="H3" s="789"/>
      <c r="I3" s="789"/>
      <c r="J3" s="789"/>
      <c r="K3" s="789"/>
      <c r="L3" s="789"/>
      <c r="M3" s="789"/>
      <c r="N3" s="789"/>
      <c r="O3" s="789"/>
      <c r="P3" s="789"/>
      <c r="Q3" s="789"/>
      <c r="R3" s="789"/>
      <c r="S3" s="789"/>
    </row>
    <row r="4" spans="1:19" s="297" customFormat="1" ht="17.25" customHeight="1" x14ac:dyDescent="0.45">
      <c r="A4" s="785"/>
      <c r="B4" s="785"/>
      <c r="C4" s="785"/>
      <c r="D4" s="785"/>
      <c r="E4" s="785"/>
      <c r="F4" s="785"/>
      <c r="G4" s="785"/>
      <c r="H4" s="785"/>
      <c r="I4" s="785"/>
      <c r="J4" s="785"/>
      <c r="K4" s="785"/>
      <c r="L4" s="785"/>
      <c r="M4" s="785"/>
      <c r="N4" s="785"/>
      <c r="O4" s="785"/>
      <c r="P4" s="785"/>
      <c r="Q4" s="785"/>
      <c r="R4" s="785"/>
      <c r="S4" s="785"/>
    </row>
    <row r="5" spans="1:19" s="297" customFormat="1" ht="30" customHeight="1" x14ac:dyDescent="0.45">
      <c r="A5" s="350"/>
      <c r="B5" s="791" t="s">
        <v>606</v>
      </c>
      <c r="C5" s="766"/>
      <c r="D5" s="766"/>
      <c r="E5" s="766"/>
      <c r="F5" s="766"/>
      <c r="G5" s="766"/>
      <c r="H5" s="766"/>
      <c r="I5" s="766"/>
      <c r="J5" s="766"/>
      <c r="K5" s="766"/>
      <c r="L5" s="766"/>
      <c r="M5" s="766"/>
      <c r="N5" s="766"/>
      <c r="O5" s="766"/>
      <c r="P5" s="766"/>
      <c r="Q5" s="766"/>
      <c r="R5" s="766"/>
      <c r="S5" s="792"/>
    </row>
    <row r="6" spans="1:19" s="102" customFormat="1" ht="54" customHeight="1" x14ac:dyDescent="0.45">
      <c r="A6" s="91"/>
      <c r="B6" s="144" t="s">
        <v>598</v>
      </c>
      <c r="C6" s="142" t="s">
        <v>599</v>
      </c>
      <c r="D6" s="142" t="s">
        <v>600</v>
      </c>
      <c r="E6" s="142" t="s">
        <v>601</v>
      </c>
      <c r="F6" s="142" t="s">
        <v>602</v>
      </c>
      <c r="G6" s="142" t="s">
        <v>603</v>
      </c>
      <c r="H6" s="142" t="s">
        <v>604</v>
      </c>
      <c r="I6" s="142" t="s">
        <v>605</v>
      </c>
      <c r="J6" s="143" t="s">
        <v>18</v>
      </c>
      <c r="K6" s="459" t="s">
        <v>598</v>
      </c>
      <c r="L6" s="460" t="s">
        <v>599</v>
      </c>
      <c r="M6" s="460" t="s">
        <v>600</v>
      </c>
      <c r="N6" s="460" t="s">
        <v>601</v>
      </c>
      <c r="O6" s="460" t="s">
        <v>602</v>
      </c>
      <c r="P6" s="460" t="s">
        <v>603</v>
      </c>
      <c r="Q6" s="460" t="s">
        <v>604</v>
      </c>
      <c r="R6" s="460" t="s">
        <v>605</v>
      </c>
      <c r="S6" s="173" t="s">
        <v>18</v>
      </c>
    </row>
    <row r="7" spans="1:19" s="258" customFormat="1" ht="30" customHeight="1" x14ac:dyDescent="0.35">
      <c r="A7" s="265"/>
      <c r="B7" s="821" t="s">
        <v>165</v>
      </c>
      <c r="C7" s="822"/>
      <c r="D7" s="822"/>
      <c r="E7" s="822"/>
      <c r="F7" s="822"/>
      <c r="G7" s="822"/>
      <c r="H7" s="822"/>
      <c r="I7" s="822"/>
      <c r="J7" s="823"/>
      <c r="K7" s="821" t="s">
        <v>38</v>
      </c>
      <c r="L7" s="822"/>
      <c r="M7" s="822"/>
      <c r="N7" s="822"/>
      <c r="O7" s="822"/>
      <c r="P7" s="822"/>
      <c r="Q7" s="822"/>
      <c r="R7" s="822"/>
      <c r="S7" s="823"/>
    </row>
    <row r="8" spans="1:19" s="102" customFormat="1" ht="16.5" customHeight="1" x14ac:dyDescent="0.45">
      <c r="A8" s="50"/>
      <c r="B8" s="146"/>
      <c r="C8" s="146"/>
      <c r="D8" s="146"/>
      <c r="E8" s="146"/>
      <c r="F8" s="146"/>
      <c r="G8" s="146"/>
      <c r="H8" s="146"/>
      <c r="I8" s="146"/>
      <c r="J8" s="146"/>
      <c r="K8" s="146"/>
      <c r="L8" s="146"/>
      <c r="M8" s="146"/>
      <c r="N8" s="146"/>
      <c r="O8" s="146"/>
      <c r="P8" s="146"/>
      <c r="Q8" s="146"/>
      <c r="R8" s="146"/>
      <c r="S8" s="146"/>
    </row>
    <row r="9" spans="1:19" s="102" customFormat="1" ht="16.5" customHeight="1" x14ac:dyDescent="0.45">
      <c r="A9" s="145" t="s">
        <v>61</v>
      </c>
      <c r="B9" s="167"/>
      <c r="C9" s="167"/>
      <c r="D9" s="167"/>
      <c r="E9" s="167"/>
      <c r="F9" s="167"/>
      <c r="G9" s="167"/>
      <c r="H9" s="167"/>
      <c r="I9" s="167"/>
      <c r="J9" s="167"/>
      <c r="K9" s="167"/>
      <c r="L9" s="167"/>
      <c r="M9" s="167"/>
      <c r="N9" s="167"/>
      <c r="O9" s="167"/>
      <c r="P9" s="167"/>
      <c r="Q9" s="167"/>
      <c r="R9" s="167"/>
      <c r="S9" s="167"/>
    </row>
    <row r="10" spans="1:19" s="102" customFormat="1" ht="16.5" customHeight="1" x14ac:dyDescent="0.45">
      <c r="A10" s="147" t="s">
        <v>62</v>
      </c>
      <c r="B10" s="167">
        <v>980</v>
      </c>
      <c r="C10" s="167">
        <v>1442</v>
      </c>
      <c r="D10" s="167">
        <v>39</v>
      </c>
      <c r="E10" s="167">
        <v>3</v>
      </c>
      <c r="F10" s="167">
        <v>0</v>
      </c>
      <c r="G10" s="167">
        <v>0</v>
      </c>
      <c r="H10" s="167">
        <v>0</v>
      </c>
      <c r="I10" s="167">
        <v>0</v>
      </c>
      <c r="J10" s="168">
        <v>2464</v>
      </c>
      <c r="K10" s="167">
        <v>318</v>
      </c>
      <c r="L10" s="167">
        <v>9219</v>
      </c>
      <c r="M10" s="167">
        <v>1228</v>
      </c>
      <c r="N10" s="167">
        <v>172</v>
      </c>
      <c r="O10" s="167">
        <v>28</v>
      </c>
      <c r="P10" s="167">
        <v>6</v>
      </c>
      <c r="Q10" s="167">
        <v>7</v>
      </c>
      <c r="R10" s="167">
        <v>3</v>
      </c>
      <c r="S10" s="168">
        <v>10980</v>
      </c>
    </row>
    <row r="11" spans="1:19" s="102" customFormat="1" ht="16.5" customHeight="1" x14ac:dyDescent="0.45">
      <c r="A11" s="147" t="s">
        <v>63</v>
      </c>
      <c r="B11" s="167">
        <v>853</v>
      </c>
      <c r="C11" s="167">
        <v>2324</v>
      </c>
      <c r="D11" s="167">
        <v>739</v>
      </c>
      <c r="E11" s="167">
        <v>439</v>
      </c>
      <c r="F11" s="167">
        <v>96</v>
      </c>
      <c r="G11" s="167">
        <v>5</v>
      </c>
      <c r="H11" s="167">
        <v>0</v>
      </c>
      <c r="I11" s="167">
        <v>0</v>
      </c>
      <c r="J11" s="168">
        <v>4456</v>
      </c>
      <c r="K11" s="167">
        <v>278</v>
      </c>
      <c r="L11" s="167">
        <v>21113</v>
      </c>
      <c r="M11" s="167">
        <v>26596</v>
      </c>
      <c r="N11" s="167">
        <v>30128</v>
      </c>
      <c r="O11" s="167">
        <v>12345</v>
      </c>
      <c r="P11" s="167">
        <v>1133</v>
      </c>
      <c r="Q11" s="167">
        <v>26</v>
      </c>
      <c r="R11" s="167">
        <v>1</v>
      </c>
      <c r="S11" s="168">
        <v>91621</v>
      </c>
    </row>
    <row r="12" spans="1:19" s="102" customFormat="1" ht="16.5" customHeight="1" x14ac:dyDescent="0.45">
      <c r="A12" s="147" t="s">
        <v>64</v>
      </c>
      <c r="B12" s="167">
        <v>405</v>
      </c>
      <c r="C12" s="167">
        <v>1489</v>
      </c>
      <c r="D12" s="167">
        <v>516</v>
      </c>
      <c r="E12" s="167">
        <v>602</v>
      </c>
      <c r="F12" s="167">
        <v>437</v>
      </c>
      <c r="G12" s="167">
        <v>96</v>
      </c>
      <c r="H12" s="167">
        <v>1</v>
      </c>
      <c r="I12" s="167">
        <v>0</v>
      </c>
      <c r="J12" s="168">
        <v>3547</v>
      </c>
      <c r="K12" s="167">
        <v>130</v>
      </c>
      <c r="L12" s="167">
        <v>13946</v>
      </c>
      <c r="M12" s="167">
        <v>18968</v>
      </c>
      <c r="N12" s="167">
        <v>43978</v>
      </c>
      <c r="O12" s="167">
        <v>60220</v>
      </c>
      <c r="P12" s="167">
        <v>25072</v>
      </c>
      <c r="Q12" s="167">
        <v>691</v>
      </c>
      <c r="R12" s="167">
        <v>36</v>
      </c>
      <c r="S12" s="168">
        <v>163040</v>
      </c>
    </row>
    <row r="13" spans="1:19" s="102" customFormat="1" ht="16.5" customHeight="1" x14ac:dyDescent="0.45">
      <c r="A13" s="147" t="s">
        <v>65</v>
      </c>
      <c r="B13" s="167">
        <v>155</v>
      </c>
      <c r="C13" s="167">
        <v>604</v>
      </c>
      <c r="D13" s="167">
        <v>215</v>
      </c>
      <c r="E13" s="167">
        <v>248</v>
      </c>
      <c r="F13" s="167">
        <v>241</v>
      </c>
      <c r="G13" s="167">
        <v>109</v>
      </c>
      <c r="H13" s="167">
        <v>5</v>
      </c>
      <c r="I13" s="167">
        <v>0</v>
      </c>
      <c r="J13" s="168">
        <v>1578</v>
      </c>
      <c r="K13" s="167">
        <v>49</v>
      </c>
      <c r="L13" s="167">
        <v>5748</v>
      </c>
      <c r="M13" s="167">
        <v>7901</v>
      </c>
      <c r="N13" s="167">
        <v>18205</v>
      </c>
      <c r="O13" s="167">
        <v>34432</v>
      </c>
      <c r="P13" s="167">
        <v>30334</v>
      </c>
      <c r="Q13" s="167">
        <v>3310</v>
      </c>
      <c r="R13" s="167">
        <v>225</v>
      </c>
      <c r="S13" s="168">
        <v>100204</v>
      </c>
    </row>
    <row r="14" spans="1:19" s="102" customFormat="1" ht="16.5" customHeight="1" x14ac:dyDescent="0.45">
      <c r="A14" s="147" t="s">
        <v>66</v>
      </c>
      <c r="B14" s="167">
        <v>116</v>
      </c>
      <c r="C14" s="167">
        <v>447</v>
      </c>
      <c r="D14" s="167">
        <v>172</v>
      </c>
      <c r="E14" s="167">
        <v>205</v>
      </c>
      <c r="F14" s="167">
        <v>203</v>
      </c>
      <c r="G14" s="167">
        <v>111</v>
      </c>
      <c r="H14" s="167">
        <v>12</v>
      </c>
      <c r="I14" s="167">
        <v>1</v>
      </c>
      <c r="J14" s="168">
        <v>1266</v>
      </c>
      <c r="K14" s="167">
        <v>35</v>
      </c>
      <c r="L14" s="167">
        <v>4315</v>
      </c>
      <c r="M14" s="167">
        <v>6318</v>
      </c>
      <c r="N14" s="167">
        <v>15066</v>
      </c>
      <c r="O14" s="167">
        <v>29116</v>
      </c>
      <c r="P14" s="167">
        <v>32138</v>
      </c>
      <c r="Q14" s="167">
        <v>7444</v>
      </c>
      <c r="R14" s="167">
        <v>928</v>
      </c>
      <c r="S14" s="168">
        <v>95359</v>
      </c>
    </row>
    <row r="15" spans="1:19" s="102" customFormat="1" ht="16.5" customHeight="1" x14ac:dyDescent="0.45">
      <c r="A15" s="147" t="s">
        <v>67</v>
      </c>
      <c r="B15" s="167">
        <v>94</v>
      </c>
      <c r="C15" s="167">
        <v>351</v>
      </c>
      <c r="D15" s="167">
        <v>135</v>
      </c>
      <c r="E15" s="167">
        <v>171</v>
      </c>
      <c r="F15" s="167">
        <v>180</v>
      </c>
      <c r="G15" s="167">
        <v>111</v>
      </c>
      <c r="H15" s="167">
        <v>18</v>
      </c>
      <c r="I15" s="167">
        <v>3</v>
      </c>
      <c r="J15" s="168">
        <v>1062</v>
      </c>
      <c r="K15" s="167">
        <v>28</v>
      </c>
      <c r="L15" s="167">
        <v>3393</v>
      </c>
      <c r="M15" s="167">
        <v>4975</v>
      </c>
      <c r="N15" s="167">
        <v>12588</v>
      </c>
      <c r="O15" s="167">
        <v>25774</v>
      </c>
      <c r="P15" s="167">
        <v>32873</v>
      </c>
      <c r="Q15" s="167">
        <v>12268</v>
      </c>
      <c r="R15" s="167">
        <v>3398</v>
      </c>
      <c r="S15" s="168">
        <v>95296</v>
      </c>
    </row>
    <row r="16" spans="1:19" s="91" customFormat="1" ht="16.5" customHeight="1" x14ac:dyDescent="0.45">
      <c r="A16" s="147" t="s">
        <v>68</v>
      </c>
      <c r="B16" s="167">
        <v>70</v>
      </c>
      <c r="C16" s="167">
        <v>239</v>
      </c>
      <c r="D16" s="167">
        <v>83</v>
      </c>
      <c r="E16" s="167">
        <v>100</v>
      </c>
      <c r="F16" s="167">
        <v>103</v>
      </c>
      <c r="G16" s="167">
        <v>64</v>
      </c>
      <c r="H16" s="167">
        <v>13</v>
      </c>
      <c r="I16" s="167">
        <v>2</v>
      </c>
      <c r="J16" s="168">
        <v>674</v>
      </c>
      <c r="K16" s="167">
        <v>20</v>
      </c>
      <c r="L16" s="167">
        <v>2279</v>
      </c>
      <c r="M16" s="167">
        <v>3046</v>
      </c>
      <c r="N16" s="167">
        <v>7325</v>
      </c>
      <c r="O16" s="167">
        <v>14703</v>
      </c>
      <c r="P16" s="167">
        <v>19222</v>
      </c>
      <c r="Q16" s="167">
        <v>8639</v>
      </c>
      <c r="R16" s="167">
        <v>3012</v>
      </c>
      <c r="S16" s="168">
        <v>58247</v>
      </c>
    </row>
    <row r="17" spans="1:19" s="102" customFormat="1" ht="16.5" customHeight="1" x14ac:dyDescent="0.45">
      <c r="A17" s="147" t="s">
        <v>69</v>
      </c>
      <c r="B17" s="167">
        <v>45</v>
      </c>
      <c r="C17" s="167">
        <v>122</v>
      </c>
      <c r="D17" s="167">
        <v>37</v>
      </c>
      <c r="E17" s="167">
        <v>41</v>
      </c>
      <c r="F17" s="167">
        <v>38</v>
      </c>
      <c r="G17" s="167">
        <v>22</v>
      </c>
      <c r="H17" s="167">
        <v>5</v>
      </c>
      <c r="I17" s="167">
        <v>1</v>
      </c>
      <c r="J17" s="168">
        <v>311</v>
      </c>
      <c r="K17" s="167">
        <v>12</v>
      </c>
      <c r="L17" s="167">
        <v>1105</v>
      </c>
      <c r="M17" s="167">
        <v>1353</v>
      </c>
      <c r="N17" s="167">
        <v>2973</v>
      </c>
      <c r="O17" s="167">
        <v>5391</v>
      </c>
      <c r="P17" s="167">
        <v>6769</v>
      </c>
      <c r="Q17" s="167">
        <v>3282</v>
      </c>
      <c r="R17" s="167">
        <v>1782</v>
      </c>
      <c r="S17" s="168">
        <v>22667</v>
      </c>
    </row>
    <row r="18" spans="1:19" s="102" customFormat="1" ht="16.5" customHeight="1" x14ac:dyDescent="0.45">
      <c r="A18" s="147" t="s">
        <v>70</v>
      </c>
      <c r="B18" s="167">
        <v>20</v>
      </c>
      <c r="C18" s="167">
        <v>49</v>
      </c>
      <c r="D18" s="167">
        <v>14</v>
      </c>
      <c r="E18" s="167">
        <v>13</v>
      </c>
      <c r="F18" s="167">
        <v>11</v>
      </c>
      <c r="G18" s="167">
        <v>7</v>
      </c>
      <c r="H18" s="167">
        <v>2</v>
      </c>
      <c r="I18" s="167">
        <v>1</v>
      </c>
      <c r="J18" s="168">
        <v>116</v>
      </c>
      <c r="K18" s="167">
        <v>6</v>
      </c>
      <c r="L18" s="167">
        <v>439</v>
      </c>
      <c r="M18" s="167">
        <v>503</v>
      </c>
      <c r="N18" s="167">
        <v>966</v>
      </c>
      <c r="O18" s="167">
        <v>1509</v>
      </c>
      <c r="P18" s="167">
        <v>2025</v>
      </c>
      <c r="Q18" s="167">
        <v>1205</v>
      </c>
      <c r="R18" s="167">
        <v>1028</v>
      </c>
      <c r="S18" s="168">
        <v>7681</v>
      </c>
    </row>
    <row r="19" spans="1:19" s="102" customFormat="1" ht="16.5" customHeight="1" x14ac:dyDescent="0.45">
      <c r="A19" s="147" t="s">
        <v>71</v>
      </c>
      <c r="B19" s="167">
        <v>8</v>
      </c>
      <c r="C19" s="167">
        <v>16</v>
      </c>
      <c r="D19" s="167">
        <v>4</v>
      </c>
      <c r="E19" s="167">
        <v>3</v>
      </c>
      <c r="F19" s="167">
        <v>2</v>
      </c>
      <c r="G19" s="167">
        <v>2</v>
      </c>
      <c r="H19" s="167">
        <v>1</v>
      </c>
      <c r="I19" s="167">
        <v>0</v>
      </c>
      <c r="J19" s="168">
        <v>36</v>
      </c>
      <c r="K19" s="167">
        <v>2</v>
      </c>
      <c r="L19" s="167">
        <v>136</v>
      </c>
      <c r="M19" s="167">
        <v>140</v>
      </c>
      <c r="N19" s="167">
        <v>247</v>
      </c>
      <c r="O19" s="167">
        <v>339</v>
      </c>
      <c r="P19" s="167">
        <v>522</v>
      </c>
      <c r="Q19" s="167">
        <v>443</v>
      </c>
      <c r="R19" s="167">
        <v>473</v>
      </c>
      <c r="S19" s="168">
        <v>2302</v>
      </c>
    </row>
    <row r="20" spans="1:19" s="102" customFormat="1" ht="16.5" customHeight="1" x14ac:dyDescent="0.45">
      <c r="A20" s="147" t="s">
        <v>72</v>
      </c>
      <c r="B20" s="167">
        <v>1</v>
      </c>
      <c r="C20" s="167">
        <v>1</v>
      </c>
      <c r="D20" s="167">
        <v>0</v>
      </c>
      <c r="E20" s="167">
        <v>0</v>
      </c>
      <c r="F20" s="167">
        <v>0</v>
      </c>
      <c r="G20" s="167">
        <v>0</v>
      </c>
      <c r="H20" s="167">
        <v>0</v>
      </c>
      <c r="I20" s="167">
        <v>0</v>
      </c>
      <c r="J20" s="168">
        <v>2</v>
      </c>
      <c r="K20" s="167">
        <v>0</v>
      </c>
      <c r="L20" s="167">
        <v>8</v>
      </c>
      <c r="M20" s="167">
        <v>3</v>
      </c>
      <c r="N20" s="167">
        <v>5</v>
      </c>
      <c r="O20" s="167">
        <v>5</v>
      </c>
      <c r="P20" s="167">
        <v>9</v>
      </c>
      <c r="Q20" s="167">
        <v>8</v>
      </c>
      <c r="R20" s="167">
        <v>9</v>
      </c>
      <c r="S20" s="168">
        <v>47</v>
      </c>
    </row>
    <row r="21" spans="1:19" s="102" customFormat="1" ht="16.5" customHeight="1" x14ac:dyDescent="0.45">
      <c r="A21" s="50" t="s">
        <v>400</v>
      </c>
      <c r="B21" s="167">
        <v>0</v>
      </c>
      <c r="C21" s="167">
        <v>1</v>
      </c>
      <c r="D21" s="167">
        <v>0</v>
      </c>
      <c r="E21" s="167">
        <v>0</v>
      </c>
      <c r="F21" s="167">
        <v>0</v>
      </c>
      <c r="G21" s="167">
        <v>0</v>
      </c>
      <c r="H21" s="167">
        <v>0</v>
      </c>
      <c r="I21" s="167">
        <v>0</v>
      </c>
      <c r="J21" s="168">
        <v>2</v>
      </c>
      <c r="K21" s="167">
        <v>0</v>
      </c>
      <c r="L21" s="167">
        <v>10</v>
      </c>
      <c r="M21" s="167">
        <v>2</v>
      </c>
      <c r="N21" s="167">
        <v>2</v>
      </c>
      <c r="O21" s="167">
        <v>1</v>
      </c>
      <c r="P21" s="167">
        <v>1</v>
      </c>
      <c r="Q21" s="167">
        <v>0</v>
      </c>
      <c r="R21" s="167">
        <v>0</v>
      </c>
      <c r="S21" s="168">
        <v>15</v>
      </c>
    </row>
    <row r="22" spans="1:19" s="102" customFormat="1" ht="16.5" customHeight="1" x14ac:dyDescent="0.45">
      <c r="A22" s="85" t="s">
        <v>18</v>
      </c>
      <c r="B22" s="168">
        <v>2748</v>
      </c>
      <c r="C22" s="168">
        <v>7086</v>
      </c>
      <c r="D22" s="168">
        <v>1953</v>
      </c>
      <c r="E22" s="168">
        <v>1825</v>
      </c>
      <c r="F22" s="168">
        <v>1311</v>
      </c>
      <c r="G22" s="168">
        <v>526</v>
      </c>
      <c r="H22" s="168">
        <v>56</v>
      </c>
      <c r="I22" s="168">
        <v>8</v>
      </c>
      <c r="J22" s="168">
        <v>15514</v>
      </c>
      <c r="K22" s="168">
        <v>879</v>
      </c>
      <c r="L22" s="168">
        <v>61710</v>
      </c>
      <c r="M22" s="168">
        <v>71032</v>
      </c>
      <c r="N22" s="168">
        <v>131655</v>
      </c>
      <c r="O22" s="168">
        <v>183864</v>
      </c>
      <c r="P22" s="168">
        <v>150105</v>
      </c>
      <c r="Q22" s="168">
        <v>37322</v>
      </c>
      <c r="R22" s="168">
        <v>10894</v>
      </c>
      <c r="S22" s="168">
        <v>647460</v>
      </c>
    </row>
    <row r="23" spans="1:19" s="102" customFormat="1" ht="16.5" customHeight="1" x14ac:dyDescent="0.45">
      <c r="A23" s="91"/>
      <c r="B23" s="146"/>
      <c r="C23" s="91"/>
      <c r="D23" s="91"/>
      <c r="E23" s="91"/>
      <c r="F23" s="91"/>
      <c r="G23" s="91"/>
      <c r="H23" s="91"/>
      <c r="I23" s="91"/>
      <c r="J23" s="91"/>
      <c r="K23" s="146"/>
      <c r="L23" s="273"/>
      <c r="M23" s="273"/>
      <c r="N23" s="273"/>
      <c r="O23" s="273"/>
      <c r="P23" s="273"/>
      <c r="Q23" s="273"/>
      <c r="R23" s="273"/>
      <c r="S23" s="273"/>
    </row>
    <row r="24" spans="1:19" s="102" customFormat="1" ht="30" customHeight="1" x14ac:dyDescent="0.45">
      <c r="A24" s="176"/>
      <c r="B24" s="787" t="s">
        <v>345</v>
      </c>
      <c r="C24" s="765"/>
      <c r="D24" s="765"/>
      <c r="E24" s="765"/>
      <c r="F24" s="765"/>
      <c r="G24" s="765"/>
      <c r="H24" s="765"/>
      <c r="I24" s="765"/>
      <c r="J24" s="788"/>
      <c r="K24" s="787" t="s">
        <v>346</v>
      </c>
      <c r="L24" s="765"/>
      <c r="M24" s="765"/>
      <c r="N24" s="765"/>
      <c r="O24" s="765"/>
      <c r="P24" s="765"/>
      <c r="Q24" s="765"/>
      <c r="R24" s="765"/>
      <c r="S24" s="788"/>
    </row>
    <row r="25" spans="1:19" s="102" customFormat="1" ht="30" customHeight="1" x14ac:dyDescent="0.45">
      <c r="A25" s="145" t="s">
        <v>61</v>
      </c>
      <c r="B25" s="149"/>
      <c r="C25" s="150"/>
      <c r="D25" s="149"/>
      <c r="E25" s="91"/>
      <c r="F25" s="91"/>
      <c r="G25" s="91"/>
      <c r="H25" s="91"/>
      <c r="I25" s="91"/>
      <c r="J25" s="91"/>
      <c r="K25" s="151"/>
      <c r="L25" s="91"/>
      <c r="M25" s="91"/>
      <c r="N25" s="91"/>
      <c r="O25" s="91"/>
      <c r="P25" s="91"/>
      <c r="Q25" s="91"/>
      <c r="R25" s="91"/>
      <c r="S25" s="91"/>
    </row>
    <row r="26" spans="1:19" s="102" customFormat="1" ht="16.5" customHeight="1" x14ac:dyDescent="0.45">
      <c r="A26" s="147" t="s">
        <v>62</v>
      </c>
      <c r="B26" s="169">
        <v>0.06</v>
      </c>
      <c r="C26" s="169">
        <v>0.09</v>
      </c>
      <c r="D26" s="169">
        <v>0</v>
      </c>
      <c r="E26" s="169">
        <v>0</v>
      </c>
      <c r="F26" s="169">
        <v>0</v>
      </c>
      <c r="G26" s="169">
        <v>0</v>
      </c>
      <c r="H26" s="169">
        <v>0</v>
      </c>
      <c r="I26" s="169">
        <v>0</v>
      </c>
      <c r="J26" s="170">
        <v>0.16</v>
      </c>
      <c r="K26" s="169">
        <v>0</v>
      </c>
      <c r="L26" s="169">
        <v>0.01</v>
      </c>
      <c r="M26" s="169">
        <v>0</v>
      </c>
      <c r="N26" s="169">
        <v>0</v>
      </c>
      <c r="O26" s="169">
        <v>0</v>
      </c>
      <c r="P26" s="169">
        <v>0</v>
      </c>
      <c r="Q26" s="169">
        <v>0</v>
      </c>
      <c r="R26" s="169">
        <v>0</v>
      </c>
      <c r="S26" s="170">
        <v>0.02</v>
      </c>
    </row>
    <row r="27" spans="1:19" s="102" customFormat="1" ht="16.5" customHeight="1" x14ac:dyDescent="0.45">
      <c r="A27" s="147" t="s">
        <v>63</v>
      </c>
      <c r="B27" s="169">
        <v>0.05</v>
      </c>
      <c r="C27" s="169">
        <v>0.15</v>
      </c>
      <c r="D27" s="169">
        <v>0.05</v>
      </c>
      <c r="E27" s="169">
        <v>0.03</v>
      </c>
      <c r="F27" s="169">
        <v>0.01</v>
      </c>
      <c r="G27" s="169">
        <v>0</v>
      </c>
      <c r="H27" s="169">
        <v>0</v>
      </c>
      <c r="I27" s="169">
        <v>0</v>
      </c>
      <c r="J27" s="170">
        <v>0.28999999999999998</v>
      </c>
      <c r="K27" s="169">
        <v>0</v>
      </c>
      <c r="L27" s="169">
        <v>0.03</v>
      </c>
      <c r="M27" s="169">
        <v>0.04</v>
      </c>
      <c r="N27" s="169">
        <v>0.05</v>
      </c>
      <c r="O27" s="169">
        <v>0.02</v>
      </c>
      <c r="P27" s="169">
        <v>0</v>
      </c>
      <c r="Q27" s="169">
        <v>0</v>
      </c>
      <c r="R27" s="169">
        <v>0</v>
      </c>
      <c r="S27" s="170">
        <v>0.14000000000000001</v>
      </c>
    </row>
    <row r="28" spans="1:19" s="102" customFormat="1" ht="16.5" customHeight="1" x14ac:dyDescent="0.45">
      <c r="A28" s="147" t="s">
        <v>64</v>
      </c>
      <c r="B28" s="169">
        <v>0.03</v>
      </c>
      <c r="C28" s="169">
        <v>0.1</v>
      </c>
      <c r="D28" s="169">
        <v>0.03</v>
      </c>
      <c r="E28" s="169">
        <v>0.04</v>
      </c>
      <c r="F28" s="169">
        <v>0.03</v>
      </c>
      <c r="G28" s="169">
        <v>0.01</v>
      </c>
      <c r="H28" s="169">
        <v>0</v>
      </c>
      <c r="I28" s="169">
        <v>0</v>
      </c>
      <c r="J28" s="170">
        <v>0.23</v>
      </c>
      <c r="K28" s="169">
        <v>0</v>
      </c>
      <c r="L28" s="169">
        <v>0.02</v>
      </c>
      <c r="M28" s="169">
        <v>0.03</v>
      </c>
      <c r="N28" s="169">
        <v>7.0000000000000007E-2</v>
      </c>
      <c r="O28" s="169">
        <v>0.09</v>
      </c>
      <c r="P28" s="169">
        <v>0.04</v>
      </c>
      <c r="Q28" s="169">
        <v>0</v>
      </c>
      <c r="R28" s="169">
        <v>0</v>
      </c>
      <c r="S28" s="170">
        <v>0.25</v>
      </c>
    </row>
    <row r="29" spans="1:19" s="102" customFormat="1" ht="16.5" customHeight="1" x14ac:dyDescent="0.45">
      <c r="A29" s="147" t="s">
        <v>65</v>
      </c>
      <c r="B29" s="169">
        <v>0.01</v>
      </c>
      <c r="C29" s="169">
        <v>0.04</v>
      </c>
      <c r="D29" s="169">
        <v>0.01</v>
      </c>
      <c r="E29" s="169">
        <v>0.02</v>
      </c>
      <c r="F29" s="169">
        <v>0.02</v>
      </c>
      <c r="G29" s="169">
        <v>0.01</v>
      </c>
      <c r="H29" s="169">
        <v>0</v>
      </c>
      <c r="I29" s="169">
        <v>0</v>
      </c>
      <c r="J29" s="170">
        <v>0.1</v>
      </c>
      <c r="K29" s="169">
        <v>0</v>
      </c>
      <c r="L29" s="169">
        <v>0.01</v>
      </c>
      <c r="M29" s="169">
        <v>0.01</v>
      </c>
      <c r="N29" s="169">
        <v>0.03</v>
      </c>
      <c r="O29" s="169">
        <v>0.05</v>
      </c>
      <c r="P29" s="169">
        <v>0.05</v>
      </c>
      <c r="Q29" s="169">
        <v>0.01</v>
      </c>
      <c r="R29" s="169">
        <v>0</v>
      </c>
      <c r="S29" s="170">
        <v>0.15</v>
      </c>
    </row>
    <row r="30" spans="1:19" s="102" customFormat="1" ht="16.5" customHeight="1" x14ac:dyDescent="0.45">
      <c r="A30" s="147" t="s">
        <v>66</v>
      </c>
      <c r="B30" s="169">
        <v>0.01</v>
      </c>
      <c r="C30" s="169">
        <v>0.03</v>
      </c>
      <c r="D30" s="169">
        <v>0.01</v>
      </c>
      <c r="E30" s="169">
        <v>0.01</v>
      </c>
      <c r="F30" s="169">
        <v>0.01</v>
      </c>
      <c r="G30" s="169">
        <v>0.01</v>
      </c>
      <c r="H30" s="169">
        <v>0</v>
      </c>
      <c r="I30" s="169">
        <v>0</v>
      </c>
      <c r="J30" s="170">
        <v>0.08</v>
      </c>
      <c r="K30" s="169">
        <v>0</v>
      </c>
      <c r="L30" s="169">
        <v>0.01</v>
      </c>
      <c r="M30" s="169">
        <v>0.01</v>
      </c>
      <c r="N30" s="169">
        <v>0.02</v>
      </c>
      <c r="O30" s="169">
        <v>0.04</v>
      </c>
      <c r="P30" s="169">
        <v>0.05</v>
      </c>
      <c r="Q30" s="169">
        <v>0.01</v>
      </c>
      <c r="R30" s="169">
        <v>0</v>
      </c>
      <c r="S30" s="170">
        <v>0.15</v>
      </c>
    </row>
    <row r="31" spans="1:19" s="102" customFormat="1" ht="16.5" customHeight="1" x14ac:dyDescent="0.45">
      <c r="A31" s="147" t="s">
        <v>67</v>
      </c>
      <c r="B31" s="169">
        <v>0.01</v>
      </c>
      <c r="C31" s="169">
        <v>0.02</v>
      </c>
      <c r="D31" s="169">
        <v>0.01</v>
      </c>
      <c r="E31" s="169">
        <v>0.01</v>
      </c>
      <c r="F31" s="169">
        <v>0.01</v>
      </c>
      <c r="G31" s="169">
        <v>0.01</v>
      </c>
      <c r="H31" s="169">
        <v>0</v>
      </c>
      <c r="I31" s="169">
        <v>0</v>
      </c>
      <c r="J31" s="170">
        <v>7.0000000000000007E-2</v>
      </c>
      <c r="K31" s="169">
        <v>0</v>
      </c>
      <c r="L31" s="169">
        <v>0.01</v>
      </c>
      <c r="M31" s="169">
        <v>0.01</v>
      </c>
      <c r="N31" s="169">
        <v>0.02</v>
      </c>
      <c r="O31" s="169">
        <v>0.04</v>
      </c>
      <c r="P31" s="169">
        <v>0.05</v>
      </c>
      <c r="Q31" s="169">
        <v>0.02</v>
      </c>
      <c r="R31" s="169">
        <v>0.01</v>
      </c>
      <c r="S31" s="170">
        <v>0.15</v>
      </c>
    </row>
    <row r="32" spans="1:19" s="102" customFormat="1" ht="16.5" customHeight="1" x14ac:dyDescent="0.45">
      <c r="A32" s="147" t="s">
        <v>68</v>
      </c>
      <c r="B32" s="169">
        <v>0</v>
      </c>
      <c r="C32" s="169">
        <v>0.02</v>
      </c>
      <c r="D32" s="169">
        <v>0.01</v>
      </c>
      <c r="E32" s="169">
        <v>0.01</v>
      </c>
      <c r="F32" s="169">
        <v>0.01</v>
      </c>
      <c r="G32" s="169">
        <v>0</v>
      </c>
      <c r="H32" s="169">
        <v>0</v>
      </c>
      <c r="I32" s="169">
        <v>0</v>
      </c>
      <c r="J32" s="170">
        <v>0.04</v>
      </c>
      <c r="K32" s="169">
        <v>0</v>
      </c>
      <c r="L32" s="169">
        <v>0</v>
      </c>
      <c r="M32" s="169">
        <v>0</v>
      </c>
      <c r="N32" s="169">
        <v>0.01</v>
      </c>
      <c r="O32" s="169">
        <v>0.02</v>
      </c>
      <c r="P32" s="169">
        <v>0.03</v>
      </c>
      <c r="Q32" s="169">
        <v>0.01</v>
      </c>
      <c r="R32" s="169">
        <v>0</v>
      </c>
      <c r="S32" s="170">
        <v>0.09</v>
      </c>
    </row>
    <row r="33" spans="1:19" s="102" customFormat="1" ht="16.5" customHeight="1" x14ac:dyDescent="0.45">
      <c r="A33" s="147" t="s">
        <v>69</v>
      </c>
      <c r="B33" s="169">
        <v>0</v>
      </c>
      <c r="C33" s="169">
        <v>0.01</v>
      </c>
      <c r="D33" s="169">
        <v>0</v>
      </c>
      <c r="E33" s="169">
        <v>0</v>
      </c>
      <c r="F33" s="169">
        <v>0</v>
      </c>
      <c r="G33" s="169">
        <v>0</v>
      </c>
      <c r="H33" s="169">
        <v>0</v>
      </c>
      <c r="I33" s="169">
        <v>0</v>
      </c>
      <c r="J33" s="170">
        <v>0.02</v>
      </c>
      <c r="K33" s="169">
        <v>0</v>
      </c>
      <c r="L33" s="169">
        <v>0</v>
      </c>
      <c r="M33" s="169">
        <v>0</v>
      </c>
      <c r="N33" s="169">
        <v>0</v>
      </c>
      <c r="O33" s="169">
        <v>0.01</v>
      </c>
      <c r="P33" s="169">
        <v>0.01</v>
      </c>
      <c r="Q33" s="169">
        <v>0.01</v>
      </c>
      <c r="R33" s="169">
        <v>0</v>
      </c>
      <c r="S33" s="170">
        <v>0.04</v>
      </c>
    </row>
    <row r="34" spans="1:19" s="102" customFormat="1" ht="16.5" customHeight="1" x14ac:dyDescent="0.45">
      <c r="A34" s="147" t="s">
        <v>70</v>
      </c>
      <c r="B34" s="169">
        <v>0</v>
      </c>
      <c r="C34" s="169">
        <v>0</v>
      </c>
      <c r="D34" s="169">
        <v>0</v>
      </c>
      <c r="E34" s="169">
        <v>0</v>
      </c>
      <c r="F34" s="169">
        <v>0</v>
      </c>
      <c r="G34" s="169">
        <v>0</v>
      </c>
      <c r="H34" s="169">
        <v>0</v>
      </c>
      <c r="I34" s="169">
        <v>0</v>
      </c>
      <c r="J34" s="170">
        <v>0.01</v>
      </c>
      <c r="K34" s="169">
        <v>0</v>
      </c>
      <c r="L34" s="169">
        <v>0</v>
      </c>
      <c r="M34" s="169">
        <v>0</v>
      </c>
      <c r="N34" s="169">
        <v>0</v>
      </c>
      <c r="O34" s="169">
        <v>0</v>
      </c>
      <c r="P34" s="169">
        <v>0</v>
      </c>
      <c r="Q34" s="169">
        <v>0</v>
      </c>
      <c r="R34" s="169">
        <v>0</v>
      </c>
      <c r="S34" s="170">
        <v>0.01</v>
      </c>
    </row>
    <row r="35" spans="1:19" s="102" customFormat="1" ht="16.5" customHeight="1" x14ac:dyDescent="0.45">
      <c r="A35" s="147" t="s">
        <v>71</v>
      </c>
      <c r="B35" s="169">
        <v>0</v>
      </c>
      <c r="C35" s="169">
        <v>0</v>
      </c>
      <c r="D35" s="169">
        <v>0</v>
      </c>
      <c r="E35" s="169">
        <v>0</v>
      </c>
      <c r="F35" s="169">
        <v>0</v>
      </c>
      <c r="G35" s="169">
        <v>0</v>
      </c>
      <c r="H35" s="169">
        <v>0</v>
      </c>
      <c r="I35" s="169">
        <v>0</v>
      </c>
      <c r="J35" s="170">
        <v>0</v>
      </c>
      <c r="K35" s="169">
        <v>0</v>
      </c>
      <c r="L35" s="169">
        <v>0</v>
      </c>
      <c r="M35" s="169">
        <v>0</v>
      </c>
      <c r="N35" s="169">
        <v>0</v>
      </c>
      <c r="O35" s="169">
        <v>0</v>
      </c>
      <c r="P35" s="169">
        <v>0</v>
      </c>
      <c r="Q35" s="169">
        <v>0</v>
      </c>
      <c r="R35" s="169">
        <v>0</v>
      </c>
      <c r="S35" s="170">
        <v>0</v>
      </c>
    </row>
    <row r="36" spans="1:19" s="102" customFormat="1" ht="16.5" customHeight="1" x14ac:dyDescent="0.45">
      <c r="A36" s="147" t="s">
        <v>72</v>
      </c>
      <c r="B36" s="169">
        <v>0</v>
      </c>
      <c r="C36" s="169">
        <v>0</v>
      </c>
      <c r="D36" s="169">
        <v>0</v>
      </c>
      <c r="E36" s="169">
        <v>0</v>
      </c>
      <c r="F36" s="169">
        <v>0</v>
      </c>
      <c r="G36" s="169">
        <v>0</v>
      </c>
      <c r="H36" s="169">
        <v>0</v>
      </c>
      <c r="I36" s="169">
        <v>0</v>
      </c>
      <c r="J36" s="170">
        <v>0</v>
      </c>
      <c r="K36" s="169">
        <v>0</v>
      </c>
      <c r="L36" s="169">
        <v>0</v>
      </c>
      <c r="M36" s="169">
        <v>0</v>
      </c>
      <c r="N36" s="169">
        <v>0</v>
      </c>
      <c r="O36" s="169">
        <v>0</v>
      </c>
      <c r="P36" s="169">
        <v>0</v>
      </c>
      <c r="Q36" s="169">
        <v>0</v>
      </c>
      <c r="R36" s="169">
        <v>0</v>
      </c>
      <c r="S36" s="170">
        <v>0</v>
      </c>
    </row>
    <row r="37" spans="1:19" s="102" customFormat="1" ht="16.5" customHeight="1" x14ac:dyDescent="0.45">
      <c r="A37" s="50" t="s">
        <v>400</v>
      </c>
      <c r="B37" s="169">
        <v>0</v>
      </c>
      <c r="C37" s="169">
        <v>0</v>
      </c>
      <c r="D37" s="169">
        <v>0</v>
      </c>
      <c r="E37" s="169">
        <v>0</v>
      </c>
      <c r="F37" s="169">
        <v>0</v>
      </c>
      <c r="G37" s="169">
        <v>0</v>
      </c>
      <c r="H37" s="169">
        <v>0</v>
      </c>
      <c r="I37" s="169">
        <v>0</v>
      </c>
      <c r="J37" s="170">
        <v>0</v>
      </c>
      <c r="K37" s="169">
        <v>0</v>
      </c>
      <c r="L37" s="169">
        <v>0</v>
      </c>
      <c r="M37" s="169">
        <v>0</v>
      </c>
      <c r="N37" s="169">
        <v>0</v>
      </c>
      <c r="O37" s="169">
        <v>0</v>
      </c>
      <c r="P37" s="169">
        <v>0</v>
      </c>
      <c r="Q37" s="169">
        <v>0</v>
      </c>
      <c r="R37" s="169">
        <v>0</v>
      </c>
      <c r="S37" s="170">
        <v>0</v>
      </c>
    </row>
    <row r="38" spans="1:19" s="102" customFormat="1" ht="16.5" customHeight="1" x14ac:dyDescent="0.45">
      <c r="A38" s="85" t="s">
        <v>18</v>
      </c>
      <c r="B38" s="170">
        <v>0.18</v>
      </c>
      <c r="C38" s="170">
        <v>0.46</v>
      </c>
      <c r="D38" s="170">
        <v>0.13</v>
      </c>
      <c r="E38" s="170">
        <v>0.12</v>
      </c>
      <c r="F38" s="170">
        <v>0.08</v>
      </c>
      <c r="G38" s="170">
        <v>0.03</v>
      </c>
      <c r="H38" s="170">
        <v>0</v>
      </c>
      <c r="I38" s="170">
        <v>0</v>
      </c>
      <c r="J38" s="170">
        <v>1</v>
      </c>
      <c r="K38" s="170">
        <v>0</v>
      </c>
      <c r="L38" s="170">
        <v>0.1</v>
      </c>
      <c r="M38" s="170">
        <v>0.11</v>
      </c>
      <c r="N38" s="170">
        <v>0.2</v>
      </c>
      <c r="O38" s="170">
        <v>0.28000000000000003</v>
      </c>
      <c r="P38" s="170">
        <v>0.23</v>
      </c>
      <c r="Q38" s="170">
        <v>0.06</v>
      </c>
      <c r="R38" s="170">
        <v>0.02</v>
      </c>
      <c r="S38" s="170">
        <v>1</v>
      </c>
    </row>
    <row r="39" spans="1:19" s="102" customFormat="1" ht="6.75" customHeight="1" x14ac:dyDescent="0.45">
      <c r="A39" s="95"/>
      <c r="B39" s="95"/>
      <c r="C39" s="95"/>
      <c r="D39" s="95"/>
      <c r="E39" s="95"/>
      <c r="F39" s="95"/>
      <c r="G39" s="95"/>
      <c r="H39" s="95"/>
      <c r="I39" s="95"/>
      <c r="J39" s="95"/>
      <c r="K39" s="95"/>
      <c r="L39" s="95"/>
      <c r="M39" s="95"/>
      <c r="N39" s="95"/>
      <c r="O39" s="95"/>
      <c r="P39" s="95"/>
      <c r="Q39" s="95"/>
      <c r="R39" s="95"/>
      <c r="S39" s="95"/>
    </row>
    <row r="40" spans="1:19" s="102" customFormat="1" ht="12.95" customHeight="1" x14ac:dyDescent="0.45">
      <c r="E40" s="91"/>
      <c r="F40" s="91"/>
      <c r="G40" s="91"/>
      <c r="H40" s="91"/>
      <c r="I40" s="91"/>
      <c r="J40" s="91"/>
    </row>
    <row r="41" spans="1:19" s="102" customFormat="1" ht="12.95" customHeight="1" x14ac:dyDescent="0.45">
      <c r="G41" s="91"/>
      <c r="H41" s="91"/>
      <c r="I41" s="91"/>
      <c r="J41" s="91"/>
    </row>
  </sheetData>
  <mergeCells count="8">
    <mergeCell ref="B24:J24"/>
    <mergeCell ref="K24:S24"/>
    <mergeCell ref="A2:S2"/>
    <mergeCell ref="A3:S3"/>
    <mergeCell ref="A4:S4"/>
    <mergeCell ref="B7:J7"/>
    <mergeCell ref="K7:S7"/>
    <mergeCell ref="B5:S5"/>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E31"/>
  <sheetViews>
    <sheetView showGridLines="0" workbookViewId="0"/>
  </sheetViews>
  <sheetFormatPr defaultColWidth="8" defaultRowHeight="12.75" customHeight="1" x14ac:dyDescent="0.35"/>
  <cols>
    <col min="1" max="1" width="50.73046875" style="40" customWidth="1"/>
    <col min="2" max="4" width="20.86328125" style="40" customWidth="1"/>
    <col min="5" max="5" width="20.86328125" style="11" customWidth="1"/>
    <col min="6" max="16384" width="8" style="40"/>
  </cols>
  <sheetData>
    <row r="1" spans="1:5" ht="15.75" customHeight="1" x14ac:dyDescent="0.35"/>
    <row r="2" spans="1:5" ht="19.5" customHeight="1" x14ac:dyDescent="0.35">
      <c r="A2" s="715" t="s">
        <v>149</v>
      </c>
      <c r="B2" s="715"/>
      <c r="C2" s="715"/>
      <c r="D2" s="715"/>
      <c r="E2" s="715"/>
    </row>
    <row r="3" spans="1:5" ht="19.5" customHeight="1" x14ac:dyDescent="0.35">
      <c r="A3" s="716" t="s">
        <v>694</v>
      </c>
      <c r="B3" s="717"/>
      <c r="C3" s="717"/>
      <c r="D3" s="717"/>
      <c r="E3" s="717"/>
    </row>
    <row r="4" spans="1:5" s="12" customFormat="1" ht="54" customHeight="1" x14ac:dyDescent="0.35">
      <c r="A4" s="44"/>
      <c r="B4" s="45" t="s">
        <v>127</v>
      </c>
      <c r="C4" s="45" t="s">
        <v>303</v>
      </c>
      <c r="D4" s="45" t="s">
        <v>150</v>
      </c>
      <c r="E4" s="45" t="s">
        <v>151</v>
      </c>
    </row>
    <row r="5" spans="1:5" ht="16.5" customHeight="1" x14ac:dyDescent="0.45">
      <c r="A5" s="194" t="s">
        <v>248</v>
      </c>
      <c r="B5" s="384" t="s">
        <v>19</v>
      </c>
      <c r="C5" s="384" t="s">
        <v>19</v>
      </c>
      <c r="D5" s="384" t="s">
        <v>19</v>
      </c>
      <c r="E5" s="384" t="s">
        <v>19</v>
      </c>
    </row>
    <row r="6" spans="1:5" ht="16.5" customHeight="1" x14ac:dyDescent="0.45">
      <c r="A6" s="189" t="s">
        <v>133</v>
      </c>
      <c r="B6" s="190">
        <v>69</v>
      </c>
      <c r="C6" s="190">
        <v>97</v>
      </c>
      <c r="D6" s="191">
        <v>1408</v>
      </c>
      <c r="E6" s="190">
        <v>23433</v>
      </c>
    </row>
    <row r="7" spans="1:5" ht="16.5" customHeight="1" x14ac:dyDescent="0.45">
      <c r="A7" s="189" t="s">
        <v>292</v>
      </c>
      <c r="B7" s="190">
        <v>32</v>
      </c>
      <c r="C7" s="190">
        <v>30</v>
      </c>
      <c r="D7" s="191">
        <v>48.1</v>
      </c>
      <c r="E7" s="190">
        <v>327</v>
      </c>
    </row>
    <row r="8" spans="1:5" ht="16.5" customHeight="1" x14ac:dyDescent="0.45">
      <c r="A8" s="189" t="s">
        <v>134</v>
      </c>
      <c r="B8" s="190">
        <v>18</v>
      </c>
      <c r="C8" s="190">
        <v>65</v>
      </c>
      <c r="D8" s="191">
        <v>315.8</v>
      </c>
      <c r="E8" s="190">
        <v>2236</v>
      </c>
    </row>
    <row r="9" spans="1:5" ht="16.5" customHeight="1" x14ac:dyDescent="0.45">
      <c r="A9" s="189" t="s">
        <v>279</v>
      </c>
      <c r="B9" s="190">
        <v>9</v>
      </c>
      <c r="C9" s="190">
        <v>5</v>
      </c>
      <c r="D9" s="191"/>
      <c r="E9" s="190"/>
    </row>
    <row r="10" spans="1:5" ht="16.5" customHeight="1" x14ac:dyDescent="0.45">
      <c r="A10" s="189" t="s">
        <v>280</v>
      </c>
      <c r="B10" s="190">
        <v>1</v>
      </c>
      <c r="C10" s="190">
        <v>1</v>
      </c>
      <c r="D10" s="191">
        <v>0</v>
      </c>
      <c r="E10" s="190">
        <v>0</v>
      </c>
    </row>
    <row r="11" spans="1:5" ht="16.5" customHeight="1" x14ac:dyDescent="0.45">
      <c r="A11" s="192" t="s">
        <v>18</v>
      </c>
      <c r="B11" s="193">
        <v>129</v>
      </c>
      <c r="C11" s="193">
        <v>198</v>
      </c>
      <c r="D11" s="514">
        <v>1771.9</v>
      </c>
      <c r="E11" s="193">
        <v>25996</v>
      </c>
    </row>
    <row r="12" spans="1:5" ht="30" customHeight="1" x14ac:dyDescent="0.45">
      <c r="A12" s="194" t="s">
        <v>140</v>
      </c>
      <c r="B12" s="190"/>
      <c r="C12" s="190"/>
      <c r="D12" s="190"/>
      <c r="E12" s="190"/>
    </row>
    <row r="13" spans="1:5" ht="16.5" customHeight="1" x14ac:dyDescent="0.45">
      <c r="A13" s="189" t="s">
        <v>28</v>
      </c>
      <c r="B13" s="190">
        <v>39</v>
      </c>
      <c r="C13" s="190">
        <v>43</v>
      </c>
      <c r="D13" s="191">
        <v>522.29999999999995</v>
      </c>
      <c r="E13" s="190">
        <v>3972</v>
      </c>
    </row>
    <row r="14" spans="1:5" ht="16.5" customHeight="1" x14ac:dyDescent="0.45">
      <c r="A14" s="189" t="s">
        <v>29</v>
      </c>
      <c r="B14" s="190">
        <v>35</v>
      </c>
      <c r="C14" s="190">
        <v>35</v>
      </c>
      <c r="D14" s="191">
        <v>624.9</v>
      </c>
      <c r="E14" s="190">
        <v>10565</v>
      </c>
    </row>
    <row r="15" spans="1:5" ht="16.5" customHeight="1" x14ac:dyDescent="0.45">
      <c r="A15" s="189" t="s">
        <v>30</v>
      </c>
      <c r="B15" s="190">
        <v>55</v>
      </c>
      <c r="C15" s="190">
        <v>120</v>
      </c>
      <c r="D15" s="191">
        <v>624.70000000000005</v>
      </c>
      <c r="E15" s="190">
        <v>11458</v>
      </c>
    </row>
    <row r="16" spans="1:5" ht="16.5" customHeight="1" x14ac:dyDescent="0.45">
      <c r="A16" s="192" t="s">
        <v>18</v>
      </c>
      <c r="B16" s="193">
        <v>129</v>
      </c>
      <c r="C16" s="193">
        <v>198</v>
      </c>
      <c r="D16" s="514">
        <v>1771.9</v>
      </c>
      <c r="E16" s="193">
        <v>25996</v>
      </c>
    </row>
    <row r="17" spans="1:5" ht="30" customHeight="1" x14ac:dyDescent="0.45">
      <c r="A17" s="194" t="s">
        <v>22</v>
      </c>
      <c r="B17" s="190"/>
      <c r="C17" s="190"/>
      <c r="D17" s="190"/>
      <c r="E17" s="190"/>
    </row>
    <row r="18" spans="1:5" ht="16.5" customHeight="1" x14ac:dyDescent="0.45">
      <c r="A18" s="478" t="s">
        <v>23</v>
      </c>
      <c r="B18" s="190">
        <v>50</v>
      </c>
      <c r="C18" s="190">
        <v>122</v>
      </c>
      <c r="D18" s="191">
        <v>648.29999999999995</v>
      </c>
      <c r="E18" s="190">
        <v>11830</v>
      </c>
    </row>
    <row r="19" spans="1:5" ht="16.5" customHeight="1" x14ac:dyDescent="0.45">
      <c r="A19" s="478" t="s">
        <v>235</v>
      </c>
      <c r="B19" s="190">
        <v>19</v>
      </c>
      <c r="C19" s="190">
        <v>18</v>
      </c>
      <c r="D19" s="191">
        <v>83.3</v>
      </c>
      <c r="E19" s="190">
        <v>802</v>
      </c>
    </row>
    <row r="20" spans="1:5" ht="16.5" customHeight="1" x14ac:dyDescent="0.45">
      <c r="A20" s="478" t="s">
        <v>24</v>
      </c>
      <c r="B20" s="190">
        <v>5</v>
      </c>
      <c r="C20" s="190">
        <v>9</v>
      </c>
      <c r="D20" s="191">
        <v>324.10000000000002</v>
      </c>
      <c r="E20" s="190">
        <v>1344</v>
      </c>
    </row>
    <row r="21" spans="1:5" ht="16.5" customHeight="1" x14ac:dyDescent="0.45">
      <c r="A21" s="478" t="s">
        <v>25</v>
      </c>
      <c r="B21" s="190">
        <v>25</v>
      </c>
      <c r="C21" s="190">
        <v>26</v>
      </c>
      <c r="D21" s="191">
        <v>492.5</v>
      </c>
      <c r="E21" s="190">
        <v>10153</v>
      </c>
    </row>
    <row r="22" spans="1:5" ht="16.5" customHeight="1" x14ac:dyDescent="0.45">
      <c r="A22" s="478" t="s">
        <v>26</v>
      </c>
      <c r="B22" s="190">
        <v>2</v>
      </c>
      <c r="C22" s="190">
        <v>2</v>
      </c>
      <c r="D22" s="191">
        <v>79.5</v>
      </c>
      <c r="E22" s="190">
        <v>490</v>
      </c>
    </row>
    <row r="23" spans="1:5" ht="16.5" customHeight="1" x14ac:dyDescent="0.45">
      <c r="A23" s="478" t="s">
        <v>27</v>
      </c>
      <c r="B23" s="190">
        <v>28</v>
      </c>
      <c r="C23" s="190">
        <v>21</v>
      </c>
      <c r="D23" s="191">
        <v>144.30000000000001</v>
      </c>
      <c r="E23" s="190">
        <v>1378</v>
      </c>
    </row>
    <row r="24" spans="1:5" ht="16.5" customHeight="1" x14ac:dyDescent="0.45">
      <c r="A24" s="192" t="s">
        <v>18</v>
      </c>
      <c r="B24" s="193">
        <v>129</v>
      </c>
      <c r="C24" s="193">
        <v>198</v>
      </c>
      <c r="D24" s="514">
        <v>1771.9</v>
      </c>
      <c r="E24" s="193">
        <v>25996</v>
      </c>
    </row>
    <row r="25" spans="1:5" ht="30" customHeight="1" x14ac:dyDescent="0.45">
      <c r="A25" s="194" t="s">
        <v>309</v>
      </c>
      <c r="B25" s="190"/>
      <c r="C25" s="190"/>
      <c r="D25" s="190"/>
      <c r="E25" s="190"/>
    </row>
    <row r="26" spans="1:5" ht="16.5" customHeight="1" x14ac:dyDescent="0.45">
      <c r="A26" s="130" t="s">
        <v>308</v>
      </c>
      <c r="B26" s="190">
        <v>53</v>
      </c>
      <c r="C26" s="190">
        <v>120</v>
      </c>
      <c r="D26" s="191">
        <v>622.5</v>
      </c>
      <c r="E26" s="190">
        <v>11398</v>
      </c>
    </row>
    <row r="27" spans="1:5" ht="16.5" customHeight="1" x14ac:dyDescent="0.45">
      <c r="A27" s="130" t="s">
        <v>21</v>
      </c>
      <c r="B27" s="190">
        <v>76</v>
      </c>
      <c r="C27" s="190">
        <v>78</v>
      </c>
      <c r="D27" s="191">
        <v>1149.4000000000001</v>
      </c>
      <c r="E27" s="190">
        <v>14598</v>
      </c>
    </row>
    <row r="28" spans="1:5" ht="16.5" customHeight="1" x14ac:dyDescent="0.45">
      <c r="A28" s="195" t="s">
        <v>18</v>
      </c>
      <c r="B28" s="193">
        <v>129</v>
      </c>
      <c r="C28" s="193">
        <v>198</v>
      </c>
      <c r="D28" s="514">
        <v>1771.9</v>
      </c>
      <c r="E28" s="193">
        <v>25996</v>
      </c>
    </row>
    <row r="29" spans="1:5" ht="6.75" customHeight="1" x14ac:dyDescent="0.45">
      <c r="A29" s="196"/>
      <c r="B29" s="51"/>
      <c r="C29" s="51"/>
      <c r="D29" s="51"/>
      <c r="E29" s="51"/>
    </row>
    <row r="30" spans="1:5" ht="9.75" customHeight="1" x14ac:dyDescent="0.45">
      <c r="A30" s="197"/>
      <c r="B30" s="52"/>
      <c r="C30" s="52"/>
      <c r="D30" s="52"/>
      <c r="E30" s="52"/>
    </row>
    <row r="31" spans="1:5" ht="16.5" customHeight="1" x14ac:dyDescent="0.35">
      <c r="A31" s="718" t="s">
        <v>304</v>
      </c>
      <c r="B31" s="718"/>
      <c r="C31" s="718"/>
      <c r="D31" s="718"/>
      <c r="E31" s="718"/>
    </row>
  </sheetData>
  <mergeCells count="3">
    <mergeCell ref="A2:E2"/>
    <mergeCell ref="A3:E3"/>
    <mergeCell ref="A31:E31"/>
  </mergeCells>
  <pageMargins left="0.7" right="0.7" top="0.75" bottom="0.75" header="0.3" footer="0.3"/>
  <pageSetup paperSize="9" fitToHeight="0" orientation="portrait" r:id="rId1"/>
  <headerFooter>
    <oddHeader>&amp;C&amp;B&amp;"Arial"&amp;12&amp;Kff0000​‌For Official Use Only‌​</oddHeader>
    <oddFooter>&amp;RPage &amp;P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I29"/>
  <sheetViews>
    <sheetView showGridLines="0" workbookViewId="0"/>
  </sheetViews>
  <sheetFormatPr defaultColWidth="18.73046875" defaultRowHeight="12.75" customHeight="1" x14ac:dyDescent="0.35"/>
  <cols>
    <col min="1" max="1" width="60.73046875" style="39" customWidth="1"/>
    <col min="2" max="4" width="25.73046875" style="41" customWidth="1"/>
    <col min="5" max="5" width="25.73046875" style="39" customWidth="1"/>
    <col min="6" max="16384" width="18.73046875" style="39"/>
  </cols>
  <sheetData>
    <row r="1" spans="1:5" ht="18" customHeight="1" x14ac:dyDescent="0.35"/>
    <row r="2" spans="1:5" ht="19.5" customHeight="1" x14ac:dyDescent="0.35">
      <c r="A2" s="824" t="s">
        <v>607</v>
      </c>
      <c r="B2" s="824"/>
      <c r="C2" s="824"/>
      <c r="D2" s="824"/>
      <c r="E2" s="824"/>
    </row>
    <row r="3" spans="1:5" s="46" customFormat="1" ht="17.25" customHeight="1" x14ac:dyDescent="0.35">
      <c r="A3" s="735" t="s">
        <v>75</v>
      </c>
      <c r="B3" s="735"/>
      <c r="C3" s="735"/>
      <c r="D3" s="735"/>
      <c r="E3" s="735"/>
    </row>
    <row r="4" spans="1:5" s="274" customFormat="1" ht="30" customHeight="1" x14ac:dyDescent="0.35">
      <c r="A4" s="68"/>
      <c r="B4" s="490" t="s">
        <v>359</v>
      </c>
      <c r="C4" s="555" t="s">
        <v>577</v>
      </c>
      <c r="D4" s="567" t="s">
        <v>688</v>
      </c>
      <c r="E4" s="567" t="s">
        <v>689</v>
      </c>
    </row>
    <row r="5" spans="1:5" s="46" customFormat="1" ht="16.5" customHeight="1" x14ac:dyDescent="0.45">
      <c r="A5" s="70"/>
      <c r="B5" s="71"/>
      <c r="C5" s="71"/>
      <c r="D5" s="71"/>
      <c r="E5" s="71"/>
    </row>
    <row r="6" spans="1:5" s="46" customFormat="1" ht="16.5" customHeight="1" x14ac:dyDescent="0.35">
      <c r="A6" s="491" t="s">
        <v>589</v>
      </c>
      <c r="B6" s="374"/>
      <c r="C6" s="374">
        <v>122814</v>
      </c>
      <c r="D6" s="374">
        <v>147368</v>
      </c>
      <c r="E6" s="374">
        <v>157229</v>
      </c>
    </row>
    <row r="7" spans="1:5" s="46" customFormat="1" ht="16.5" customHeight="1" x14ac:dyDescent="0.35">
      <c r="A7" s="107" t="s">
        <v>128</v>
      </c>
      <c r="B7" s="374">
        <v>10942</v>
      </c>
      <c r="C7" s="374">
        <v>12030</v>
      </c>
      <c r="D7" s="374">
        <v>13784</v>
      </c>
      <c r="E7" s="374">
        <v>12061</v>
      </c>
    </row>
    <row r="8" spans="1:5" s="492" customFormat="1" ht="15.75" customHeight="1" x14ac:dyDescent="0.45">
      <c r="A8" s="471" t="s">
        <v>98</v>
      </c>
      <c r="B8" s="308"/>
      <c r="C8" s="308"/>
      <c r="D8" s="308"/>
    </row>
    <row r="9" spans="1:5" s="275" customFormat="1" ht="16.5" customHeight="1" x14ac:dyDescent="0.35">
      <c r="A9" s="487" t="s">
        <v>444</v>
      </c>
      <c r="B9" s="493">
        <v>6477</v>
      </c>
      <c r="C9" s="493">
        <v>6593</v>
      </c>
      <c r="D9" s="493">
        <v>6297</v>
      </c>
      <c r="E9" s="493">
        <v>6190</v>
      </c>
    </row>
    <row r="10" spans="1:5" s="275" customFormat="1" ht="16.5" customHeight="1" x14ac:dyDescent="0.35">
      <c r="A10" s="487" t="s">
        <v>445</v>
      </c>
      <c r="B10" s="493">
        <v>696</v>
      </c>
      <c r="C10" s="493">
        <v>753</v>
      </c>
      <c r="D10" s="493">
        <v>826</v>
      </c>
      <c r="E10" s="493">
        <v>697</v>
      </c>
    </row>
    <row r="11" spans="1:5" s="275" customFormat="1" ht="16.5" customHeight="1" x14ac:dyDescent="0.35">
      <c r="A11" s="487" t="s">
        <v>413</v>
      </c>
      <c r="B11" s="493">
        <v>4114</v>
      </c>
      <c r="C11" s="493">
        <v>3854</v>
      </c>
      <c r="D11" s="493">
        <v>3892</v>
      </c>
      <c r="E11" s="493">
        <v>4946</v>
      </c>
    </row>
    <row r="12" spans="1:5" s="275" customFormat="1" ht="30" customHeight="1" x14ac:dyDescent="0.45">
      <c r="A12" s="322" t="s">
        <v>129</v>
      </c>
      <c r="B12" s="308">
        <v>15277</v>
      </c>
      <c r="C12" s="308">
        <v>15984</v>
      </c>
      <c r="D12" s="308">
        <v>18683</v>
      </c>
      <c r="E12" s="308">
        <v>16303</v>
      </c>
    </row>
    <row r="13" spans="1:5" s="492" customFormat="1" ht="15.75" customHeight="1" x14ac:dyDescent="0.45">
      <c r="A13" s="471" t="s">
        <v>98</v>
      </c>
      <c r="B13" s="308"/>
      <c r="C13" s="308"/>
      <c r="D13" s="308"/>
    </row>
    <row r="14" spans="1:5" s="275" customFormat="1" ht="16.5" customHeight="1" x14ac:dyDescent="0.35">
      <c r="A14" s="487" t="s">
        <v>10</v>
      </c>
      <c r="B14" s="493">
        <v>5444</v>
      </c>
      <c r="C14" s="493">
        <v>5607</v>
      </c>
      <c r="D14" s="493">
        <v>9702</v>
      </c>
      <c r="E14" s="493">
        <v>5824</v>
      </c>
    </row>
    <row r="15" spans="1:5" s="46" customFormat="1" ht="16.5" customHeight="1" x14ac:dyDescent="0.35">
      <c r="A15" s="72" t="s">
        <v>414</v>
      </c>
      <c r="B15" s="375">
        <v>0</v>
      </c>
      <c r="C15" s="375">
        <v>0</v>
      </c>
      <c r="D15" s="375">
        <v>0</v>
      </c>
      <c r="E15" s="375">
        <v>0</v>
      </c>
    </row>
    <row r="16" spans="1:5" s="46" customFormat="1" ht="30" customHeight="1" x14ac:dyDescent="0.45">
      <c r="A16" s="242" t="s">
        <v>446</v>
      </c>
      <c r="B16" s="285">
        <v>-4335</v>
      </c>
      <c r="C16" s="285">
        <v>-3954</v>
      </c>
      <c r="D16" s="285">
        <v>-4898</v>
      </c>
      <c r="E16" s="285">
        <v>-4242</v>
      </c>
    </row>
    <row r="17" spans="1:9" s="275" customFormat="1" ht="16.5" customHeight="1" x14ac:dyDescent="0.35">
      <c r="A17" s="76" t="s">
        <v>415</v>
      </c>
      <c r="B17" s="374">
        <v>14674</v>
      </c>
      <c r="C17" s="374">
        <v>6419</v>
      </c>
      <c r="D17" s="374">
        <v>13385</v>
      </c>
      <c r="E17" s="374">
        <v>16707</v>
      </c>
    </row>
    <row r="18" spans="1:9" s="275" customFormat="1" ht="16.5" customHeight="1" x14ac:dyDescent="0.35">
      <c r="A18" s="76" t="s">
        <v>125</v>
      </c>
      <c r="B18" s="374">
        <v>57</v>
      </c>
      <c r="C18" s="374">
        <v>75</v>
      </c>
      <c r="D18" s="374">
        <v>100</v>
      </c>
      <c r="E18" s="374">
        <v>51</v>
      </c>
    </row>
    <row r="19" spans="1:9" s="46" customFormat="1" ht="16.5" customHeight="1" x14ac:dyDescent="0.35">
      <c r="A19" s="107" t="s">
        <v>378</v>
      </c>
      <c r="B19" s="374">
        <v>478</v>
      </c>
      <c r="C19" s="374">
        <v>457</v>
      </c>
      <c r="D19" s="374">
        <v>538</v>
      </c>
      <c r="E19" s="374">
        <v>535</v>
      </c>
    </row>
    <row r="20" spans="1:9" s="46" customFormat="1" ht="16.5" customHeight="1" x14ac:dyDescent="0.35">
      <c r="A20" s="107" t="s">
        <v>377</v>
      </c>
      <c r="B20" s="374">
        <v>275</v>
      </c>
      <c r="C20" s="374">
        <v>313</v>
      </c>
      <c r="D20" s="374">
        <v>252</v>
      </c>
      <c r="E20" s="374">
        <v>246</v>
      </c>
    </row>
    <row r="21" spans="1:9" s="46" customFormat="1" ht="16.5" customHeight="1" x14ac:dyDescent="0.35">
      <c r="A21" s="107" t="s">
        <v>416</v>
      </c>
      <c r="B21" s="374">
        <v>2</v>
      </c>
      <c r="C21" s="374">
        <v>2</v>
      </c>
      <c r="D21" s="374">
        <v>1</v>
      </c>
      <c r="E21" s="374">
        <v>2</v>
      </c>
      <c r="I21" s="72"/>
    </row>
    <row r="22" spans="1:9" s="46" customFormat="1" ht="16.5" customHeight="1" x14ac:dyDescent="0.35">
      <c r="A22" s="372" t="s">
        <v>126</v>
      </c>
      <c r="B22" s="374">
        <v>-98</v>
      </c>
      <c r="C22" s="374">
        <v>-118</v>
      </c>
      <c r="D22" s="374">
        <v>-96</v>
      </c>
      <c r="E22" s="374">
        <v>-108</v>
      </c>
      <c r="I22" s="72"/>
    </row>
    <row r="23" spans="1:9" s="46" customFormat="1" ht="16.5" customHeight="1" x14ac:dyDescent="0.35">
      <c r="A23" s="372" t="s">
        <v>13</v>
      </c>
      <c r="B23" s="374"/>
      <c r="C23" s="374">
        <v>24555</v>
      </c>
      <c r="D23" s="374">
        <v>9861</v>
      </c>
      <c r="E23" s="374">
        <v>17051</v>
      </c>
      <c r="I23" s="72"/>
    </row>
    <row r="24" spans="1:9" s="46" customFormat="1" ht="30" customHeight="1" x14ac:dyDescent="0.45">
      <c r="A24" s="376" t="s">
        <v>85</v>
      </c>
      <c r="B24" s="285">
        <v>122814</v>
      </c>
      <c r="C24" s="285">
        <v>147368</v>
      </c>
      <c r="D24" s="285">
        <v>157229</v>
      </c>
      <c r="E24" s="285">
        <v>174280</v>
      </c>
    </row>
    <row r="25" spans="1:9" s="46" customFormat="1" ht="6.75" customHeight="1" x14ac:dyDescent="0.35">
      <c r="A25" s="159"/>
      <c r="B25" s="159"/>
      <c r="C25" s="159"/>
      <c r="D25" s="159"/>
      <c r="E25" s="159"/>
    </row>
    <row r="26" spans="1:9" s="46" customFormat="1" ht="12.75" customHeight="1" x14ac:dyDescent="0.35"/>
    <row r="27" spans="1:9" s="46" customFormat="1" ht="16.5" customHeight="1" x14ac:dyDescent="0.35">
      <c r="A27" s="528" t="s">
        <v>608</v>
      </c>
      <c r="B27" s="489"/>
      <c r="C27" s="553"/>
      <c r="D27" s="564"/>
    </row>
    <row r="28" spans="1:9" s="46" customFormat="1" ht="12.75" customHeight="1" x14ac:dyDescent="0.35"/>
    <row r="29" spans="1:9" s="46" customFormat="1" ht="12.75" customHeight="1" x14ac:dyDescent="0.35"/>
  </sheetData>
  <mergeCells count="2">
    <mergeCell ref="A2:E2"/>
    <mergeCell ref="A3:E3"/>
  </mergeCells>
  <pageMargins left="0.70866141732283472" right="0.70866141732283472" top="0.74803149606299213" bottom="0.74803149606299213" header="0.31496062992125984" footer="0.31496062992125984"/>
  <pageSetup paperSize="9" scale="54" fitToHeight="0" orientation="portrait" r:id="rId1"/>
  <headerFooter>
    <oddHeader>&amp;C&amp;B&amp;"Arial"&amp;12&amp;Kff0000​‌For Official Use Only‌​</oddHeader>
    <oddFooter>&amp;RPage &amp;P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autoPageBreaks="0" fitToPage="1"/>
  </sheetPr>
  <dimension ref="A1:P38"/>
  <sheetViews>
    <sheetView showGridLines="0" workbookViewId="0"/>
  </sheetViews>
  <sheetFormatPr defaultColWidth="18.73046875" defaultRowHeight="12.95" customHeight="1" x14ac:dyDescent="0.35"/>
  <cols>
    <col min="1" max="1" width="28" style="8" customWidth="1"/>
    <col min="2" max="3" width="25.73046875" style="8" customWidth="1"/>
    <col min="4" max="5" width="25.73046875" style="40" customWidth="1"/>
    <col min="6" max="8" width="25.73046875" style="8" customWidth="1"/>
    <col min="9" max="10" width="25.73046875" style="40" customWidth="1"/>
    <col min="11" max="13" width="25.73046875" style="8" customWidth="1"/>
    <col min="14" max="15" width="25.73046875" style="40" customWidth="1"/>
    <col min="16" max="16" width="25.73046875" style="8" customWidth="1"/>
    <col min="17" max="16384" width="18.73046875" style="8"/>
  </cols>
  <sheetData>
    <row r="1" spans="1:16" ht="15.75" customHeight="1" x14ac:dyDescent="0.35">
      <c r="A1" s="259"/>
      <c r="B1" s="28"/>
      <c r="C1" s="28"/>
      <c r="D1" s="28"/>
      <c r="E1" s="28"/>
      <c r="F1" s="28"/>
      <c r="G1" s="28"/>
      <c r="H1" s="28"/>
      <c r="I1" s="28"/>
      <c r="J1" s="28"/>
      <c r="K1" s="28"/>
    </row>
    <row r="2" spans="1:16" ht="19.5" customHeight="1" x14ac:dyDescent="0.35">
      <c r="A2" s="715" t="s">
        <v>657</v>
      </c>
      <c r="B2" s="715"/>
      <c r="C2" s="715"/>
      <c r="D2" s="715"/>
      <c r="E2" s="715"/>
      <c r="F2" s="715"/>
      <c r="G2" s="715"/>
      <c r="H2" s="715"/>
      <c r="I2" s="715"/>
      <c r="J2" s="715"/>
      <c r="K2" s="715"/>
      <c r="L2" s="715"/>
      <c r="M2" s="715"/>
      <c r="N2" s="715"/>
      <c r="O2" s="715"/>
      <c r="P2" s="715"/>
    </row>
    <row r="3" spans="1:16" s="102" customFormat="1" ht="23.25" customHeight="1" x14ac:dyDescent="0.45">
      <c r="A3" s="811"/>
      <c r="B3" s="811"/>
      <c r="C3" s="811"/>
      <c r="D3" s="811"/>
      <c r="E3" s="811"/>
      <c r="F3" s="811"/>
      <c r="G3" s="811"/>
      <c r="H3" s="811"/>
      <c r="I3" s="811"/>
      <c r="J3" s="811"/>
      <c r="K3" s="811"/>
      <c r="L3" s="811"/>
      <c r="M3" s="811"/>
      <c r="N3" s="811"/>
      <c r="O3" s="811"/>
      <c r="P3" s="811"/>
    </row>
    <row r="4" spans="1:16" s="258" customFormat="1" ht="30" customHeight="1" x14ac:dyDescent="0.35">
      <c r="A4" s="82"/>
      <c r="B4" s="719" t="s">
        <v>417</v>
      </c>
      <c r="C4" s="720"/>
      <c r="D4" s="720"/>
      <c r="E4" s="720"/>
      <c r="F4" s="721"/>
      <c r="G4" s="719" t="s">
        <v>418</v>
      </c>
      <c r="H4" s="720"/>
      <c r="I4" s="720"/>
      <c r="J4" s="720"/>
      <c r="K4" s="721"/>
      <c r="L4" s="719" t="s">
        <v>402</v>
      </c>
      <c r="M4" s="720"/>
      <c r="N4" s="720"/>
      <c r="O4" s="720"/>
      <c r="P4" s="721"/>
    </row>
    <row r="5" spans="1:16" s="258" customFormat="1" ht="30" customHeight="1" x14ac:dyDescent="0.35">
      <c r="A5" s="265"/>
      <c r="B5" s="488" t="s">
        <v>358</v>
      </c>
      <c r="C5" s="488" t="s">
        <v>359</v>
      </c>
      <c r="D5" s="555" t="s">
        <v>577</v>
      </c>
      <c r="E5" s="567" t="s">
        <v>688</v>
      </c>
      <c r="F5" s="567" t="s">
        <v>689</v>
      </c>
      <c r="G5" s="567" t="s">
        <v>358</v>
      </c>
      <c r="H5" s="567" t="s">
        <v>359</v>
      </c>
      <c r="I5" s="567" t="s">
        <v>577</v>
      </c>
      <c r="J5" s="567" t="s">
        <v>688</v>
      </c>
      <c r="K5" s="567" t="s">
        <v>689</v>
      </c>
      <c r="L5" s="567" t="s">
        <v>358</v>
      </c>
      <c r="M5" s="567" t="s">
        <v>359</v>
      </c>
      <c r="N5" s="567" t="s">
        <v>577</v>
      </c>
      <c r="O5" s="567" t="s">
        <v>688</v>
      </c>
      <c r="P5" s="567" t="s">
        <v>689</v>
      </c>
    </row>
    <row r="6" spans="1:16" s="102" customFormat="1" ht="30" customHeight="1" x14ac:dyDescent="0.45">
      <c r="A6" s="145" t="s">
        <v>61</v>
      </c>
      <c r="B6" s="146"/>
      <c r="C6" s="146"/>
      <c r="D6" s="146"/>
      <c r="E6" s="146"/>
      <c r="F6" s="146"/>
      <c r="G6" s="146"/>
      <c r="H6" s="146"/>
      <c r="I6" s="146"/>
      <c r="J6" s="146"/>
      <c r="K6" s="146"/>
      <c r="L6" s="146"/>
      <c r="M6" s="146"/>
      <c r="N6" s="146"/>
      <c r="O6" s="146"/>
      <c r="P6" s="146"/>
    </row>
    <row r="7" spans="1:16" s="102" customFormat="1" ht="16.5" customHeight="1" x14ac:dyDescent="0.45">
      <c r="A7" s="147" t="s">
        <v>62</v>
      </c>
      <c r="B7" s="316">
        <v>16</v>
      </c>
      <c r="C7" s="316">
        <v>16</v>
      </c>
      <c r="D7" s="429">
        <v>16</v>
      </c>
      <c r="E7" s="429">
        <v>14</v>
      </c>
      <c r="F7" s="316">
        <v>14</v>
      </c>
      <c r="G7" s="316">
        <v>188</v>
      </c>
      <c r="H7" s="316">
        <v>163</v>
      </c>
      <c r="I7" s="429">
        <v>167</v>
      </c>
      <c r="J7" s="429">
        <v>150</v>
      </c>
      <c r="K7" s="316">
        <v>144</v>
      </c>
      <c r="L7" s="316">
        <v>11427</v>
      </c>
      <c r="M7" s="316">
        <v>9941</v>
      </c>
      <c r="N7" s="429">
        <v>10485</v>
      </c>
      <c r="O7" s="429">
        <v>10408</v>
      </c>
      <c r="P7" s="316">
        <v>10254</v>
      </c>
    </row>
    <row r="8" spans="1:16" s="102" customFormat="1" ht="16.5" customHeight="1" x14ac:dyDescent="0.45">
      <c r="A8" s="147" t="s">
        <v>63</v>
      </c>
      <c r="B8" s="316">
        <v>92</v>
      </c>
      <c r="C8" s="316">
        <v>92</v>
      </c>
      <c r="D8" s="429">
        <v>94</v>
      </c>
      <c r="E8" s="429">
        <v>86</v>
      </c>
      <c r="F8" s="316">
        <v>89</v>
      </c>
      <c r="G8" s="316">
        <v>3786</v>
      </c>
      <c r="H8" s="316">
        <v>3728</v>
      </c>
      <c r="I8" s="429">
        <v>4123</v>
      </c>
      <c r="J8" s="429">
        <v>3880</v>
      </c>
      <c r="K8" s="316">
        <v>4417</v>
      </c>
      <c r="L8" s="316">
        <v>41127</v>
      </c>
      <c r="M8" s="316">
        <v>40712</v>
      </c>
      <c r="N8" s="429">
        <v>43775</v>
      </c>
      <c r="O8" s="429">
        <v>45107</v>
      </c>
      <c r="P8" s="316">
        <v>49563</v>
      </c>
    </row>
    <row r="9" spans="1:16" s="102" customFormat="1" ht="16.5" customHeight="1" x14ac:dyDescent="0.45">
      <c r="A9" s="147" t="s">
        <v>64</v>
      </c>
      <c r="B9" s="316">
        <v>127</v>
      </c>
      <c r="C9" s="316">
        <v>122</v>
      </c>
      <c r="D9" s="429">
        <v>126</v>
      </c>
      <c r="E9" s="429">
        <v>117</v>
      </c>
      <c r="F9" s="316">
        <v>126</v>
      </c>
      <c r="G9" s="316">
        <v>12091</v>
      </c>
      <c r="H9" s="316">
        <v>11664</v>
      </c>
      <c r="I9" s="429">
        <v>12926</v>
      </c>
      <c r="J9" s="429">
        <v>12715</v>
      </c>
      <c r="K9" s="316">
        <v>14646</v>
      </c>
      <c r="L9" s="316">
        <v>95326</v>
      </c>
      <c r="M9" s="316">
        <v>95619</v>
      </c>
      <c r="N9" s="429">
        <v>102729</v>
      </c>
      <c r="O9" s="429">
        <v>109122</v>
      </c>
      <c r="P9" s="316">
        <v>116259</v>
      </c>
    </row>
    <row r="10" spans="1:16" s="102" customFormat="1" ht="16.5" customHeight="1" x14ac:dyDescent="0.45">
      <c r="A10" s="147" t="s">
        <v>65</v>
      </c>
      <c r="B10" s="316">
        <v>74</v>
      </c>
      <c r="C10" s="316">
        <v>73</v>
      </c>
      <c r="D10" s="429">
        <v>81</v>
      </c>
      <c r="E10" s="429">
        <v>73</v>
      </c>
      <c r="F10" s="316">
        <v>78</v>
      </c>
      <c r="G10" s="316">
        <v>11861</v>
      </c>
      <c r="H10" s="316">
        <v>12016</v>
      </c>
      <c r="I10" s="429">
        <v>14057</v>
      </c>
      <c r="J10" s="429">
        <v>13564</v>
      </c>
      <c r="K10" s="316">
        <v>14934</v>
      </c>
      <c r="L10" s="316">
        <v>160559</v>
      </c>
      <c r="M10" s="316">
        <v>165660</v>
      </c>
      <c r="N10" s="429">
        <v>174051</v>
      </c>
      <c r="O10" s="429">
        <v>186824</v>
      </c>
      <c r="P10" s="316">
        <v>191625</v>
      </c>
    </row>
    <row r="11" spans="1:16" s="102" customFormat="1" ht="16.5" customHeight="1" x14ac:dyDescent="0.45">
      <c r="A11" s="147" t="s">
        <v>66</v>
      </c>
      <c r="B11" s="316">
        <v>85</v>
      </c>
      <c r="C11" s="316">
        <v>81</v>
      </c>
      <c r="D11" s="429">
        <v>92</v>
      </c>
      <c r="E11" s="429">
        <v>82</v>
      </c>
      <c r="F11" s="316">
        <v>86</v>
      </c>
      <c r="G11" s="316">
        <v>18879</v>
      </c>
      <c r="H11" s="316">
        <v>18890</v>
      </c>
      <c r="I11" s="429">
        <v>22355</v>
      </c>
      <c r="J11" s="429">
        <v>21317</v>
      </c>
      <c r="K11" s="316">
        <v>23306</v>
      </c>
      <c r="L11" s="316">
        <v>221905</v>
      </c>
      <c r="M11" s="316">
        <v>233789</v>
      </c>
      <c r="N11" s="429">
        <v>243996</v>
      </c>
      <c r="O11" s="429">
        <v>261429</v>
      </c>
      <c r="P11" s="316">
        <v>270870</v>
      </c>
    </row>
    <row r="12" spans="1:16" s="102" customFormat="1" ht="16.5" customHeight="1" x14ac:dyDescent="0.45">
      <c r="A12" s="147" t="s">
        <v>67</v>
      </c>
      <c r="B12" s="316">
        <v>84</v>
      </c>
      <c r="C12" s="316">
        <v>82</v>
      </c>
      <c r="D12" s="429">
        <v>97</v>
      </c>
      <c r="E12" s="429">
        <v>90</v>
      </c>
      <c r="F12" s="316">
        <v>92</v>
      </c>
      <c r="G12" s="316">
        <v>24701</v>
      </c>
      <c r="H12" s="316">
        <v>26144</v>
      </c>
      <c r="I12" s="429">
        <v>32334</v>
      </c>
      <c r="J12" s="429">
        <v>30552</v>
      </c>
      <c r="K12" s="316">
        <v>33121</v>
      </c>
      <c r="L12" s="316">
        <v>293423</v>
      </c>
      <c r="M12" s="316">
        <v>319039</v>
      </c>
      <c r="N12" s="429">
        <v>331763</v>
      </c>
      <c r="O12" s="429">
        <v>340666</v>
      </c>
      <c r="P12" s="316">
        <v>358385</v>
      </c>
    </row>
    <row r="13" spans="1:16" s="102" customFormat="1" ht="16.5" customHeight="1" x14ac:dyDescent="0.45">
      <c r="A13" s="147" t="s">
        <v>68</v>
      </c>
      <c r="B13" s="316">
        <v>61</v>
      </c>
      <c r="C13" s="316">
        <v>58</v>
      </c>
      <c r="D13" s="429">
        <v>76</v>
      </c>
      <c r="E13" s="429">
        <v>72</v>
      </c>
      <c r="F13" s="316">
        <v>75</v>
      </c>
      <c r="G13" s="316">
        <v>22807</v>
      </c>
      <c r="H13" s="316">
        <v>24033</v>
      </c>
      <c r="I13" s="429">
        <v>31680</v>
      </c>
      <c r="J13" s="429">
        <v>30953</v>
      </c>
      <c r="K13" s="316">
        <v>34302</v>
      </c>
      <c r="L13" s="316">
        <v>374736</v>
      </c>
      <c r="M13" s="316">
        <v>412548</v>
      </c>
      <c r="N13" s="429">
        <v>418539</v>
      </c>
      <c r="O13" s="429">
        <v>427190</v>
      </c>
      <c r="P13" s="316">
        <v>455494</v>
      </c>
    </row>
    <row r="14" spans="1:16" s="102" customFormat="1" ht="16.5" customHeight="1" x14ac:dyDescent="0.45">
      <c r="A14" s="147" t="s">
        <v>69</v>
      </c>
      <c r="B14" s="316">
        <v>32</v>
      </c>
      <c r="C14" s="316">
        <v>31</v>
      </c>
      <c r="D14" s="429">
        <v>46</v>
      </c>
      <c r="E14" s="429">
        <v>44</v>
      </c>
      <c r="F14" s="316">
        <v>48</v>
      </c>
      <c r="G14" s="316">
        <v>13660</v>
      </c>
      <c r="H14" s="316">
        <v>14746</v>
      </c>
      <c r="I14" s="429">
        <v>21177</v>
      </c>
      <c r="J14" s="429">
        <v>21021</v>
      </c>
      <c r="K14" s="316">
        <v>23760</v>
      </c>
      <c r="L14" s="316">
        <v>426842</v>
      </c>
      <c r="M14" s="316">
        <v>472706</v>
      </c>
      <c r="N14" s="429">
        <v>460623</v>
      </c>
      <c r="O14" s="429">
        <v>476782</v>
      </c>
      <c r="P14" s="316">
        <v>498506</v>
      </c>
    </row>
    <row r="15" spans="1:16" s="102" customFormat="1" ht="16.5" customHeight="1" x14ac:dyDescent="0.45">
      <c r="A15" s="147" t="s">
        <v>70</v>
      </c>
      <c r="B15" s="316">
        <v>17</v>
      </c>
      <c r="C15" s="316">
        <v>17</v>
      </c>
      <c r="D15" s="429">
        <v>30</v>
      </c>
      <c r="E15" s="429">
        <v>32</v>
      </c>
      <c r="F15" s="316">
        <v>35</v>
      </c>
      <c r="G15" s="316">
        <v>6971</v>
      </c>
      <c r="H15" s="316">
        <v>7564</v>
      </c>
      <c r="I15" s="429">
        <v>12063</v>
      </c>
      <c r="J15" s="429">
        <v>13229</v>
      </c>
      <c r="K15" s="316">
        <v>15513</v>
      </c>
      <c r="L15" s="316">
        <v>404542</v>
      </c>
      <c r="M15" s="316">
        <v>439732</v>
      </c>
      <c r="N15" s="429">
        <v>400752</v>
      </c>
      <c r="O15" s="429">
        <v>419408</v>
      </c>
      <c r="P15" s="316">
        <v>446120</v>
      </c>
    </row>
    <row r="16" spans="1:16" s="102" customFormat="1" ht="16.5" customHeight="1" x14ac:dyDescent="0.45">
      <c r="A16" s="147" t="s">
        <v>71</v>
      </c>
      <c r="B16" s="316">
        <v>19</v>
      </c>
      <c r="C16" s="316">
        <v>19</v>
      </c>
      <c r="D16" s="429">
        <v>35</v>
      </c>
      <c r="E16" s="429">
        <v>36</v>
      </c>
      <c r="F16" s="316">
        <v>40</v>
      </c>
      <c r="G16" s="316">
        <v>4850</v>
      </c>
      <c r="H16" s="316">
        <v>5217</v>
      </c>
      <c r="I16" s="429">
        <v>9018</v>
      </c>
      <c r="J16" s="429">
        <v>9654</v>
      </c>
      <c r="K16" s="316">
        <v>11416</v>
      </c>
      <c r="L16" s="316">
        <v>253467</v>
      </c>
      <c r="M16" s="316">
        <v>275387</v>
      </c>
      <c r="N16" s="429">
        <v>255537</v>
      </c>
      <c r="O16" s="429">
        <v>269568</v>
      </c>
      <c r="P16" s="316">
        <v>287238</v>
      </c>
    </row>
    <row r="17" spans="1:16" s="102" customFormat="1" ht="16.5" customHeight="1" x14ac:dyDescent="0.45">
      <c r="A17" s="147" t="s">
        <v>72</v>
      </c>
      <c r="B17" s="316">
        <v>13</v>
      </c>
      <c r="C17" s="316">
        <v>12</v>
      </c>
      <c r="D17" s="429">
        <v>21</v>
      </c>
      <c r="E17" s="429">
        <v>21</v>
      </c>
      <c r="F17" s="316">
        <v>22</v>
      </c>
      <c r="G17" s="316">
        <v>1208</v>
      </c>
      <c r="H17" s="316">
        <v>1301</v>
      </c>
      <c r="I17" s="429">
        <v>2341</v>
      </c>
      <c r="J17" s="429">
        <v>2306</v>
      </c>
      <c r="K17" s="316">
        <v>2482</v>
      </c>
      <c r="L17" s="316">
        <v>94842</v>
      </c>
      <c r="M17" s="316">
        <v>104324</v>
      </c>
      <c r="N17" s="429">
        <v>110388</v>
      </c>
      <c r="O17" s="429">
        <v>107611</v>
      </c>
      <c r="P17" s="316">
        <v>114234</v>
      </c>
    </row>
    <row r="18" spans="1:16" s="102" customFormat="1" ht="16.5" customHeight="1" x14ac:dyDescent="0.45">
      <c r="A18" s="50" t="s">
        <v>400</v>
      </c>
      <c r="B18" s="316">
        <v>59</v>
      </c>
      <c r="C18" s="316">
        <v>68</v>
      </c>
      <c r="D18" s="429">
        <v>69</v>
      </c>
      <c r="E18" s="429">
        <v>70</v>
      </c>
      <c r="F18" s="316">
        <v>68</v>
      </c>
      <c r="G18" s="316">
        <v>7616</v>
      </c>
      <c r="H18" s="316">
        <v>7859</v>
      </c>
      <c r="I18" s="429">
        <v>8187</v>
      </c>
      <c r="J18" s="429">
        <v>9171</v>
      </c>
      <c r="K18" s="316">
        <v>9312</v>
      </c>
      <c r="L18" s="316">
        <v>129655</v>
      </c>
      <c r="M18" s="316">
        <v>115380</v>
      </c>
      <c r="N18" s="429">
        <v>118642</v>
      </c>
      <c r="O18" s="429">
        <v>130248</v>
      </c>
      <c r="P18" s="316">
        <v>136164</v>
      </c>
    </row>
    <row r="19" spans="1:16" s="102" customFormat="1" ht="16.5" customHeight="1" x14ac:dyDescent="0.45">
      <c r="A19" s="85" t="s">
        <v>18</v>
      </c>
      <c r="B19" s="313">
        <v>679</v>
      </c>
      <c r="C19" s="313">
        <v>671</v>
      </c>
      <c r="D19" s="430">
        <v>783</v>
      </c>
      <c r="E19" s="430">
        <v>736</v>
      </c>
      <c r="F19" s="313">
        <v>773</v>
      </c>
      <c r="G19" s="313">
        <v>128618</v>
      </c>
      <c r="H19" s="313">
        <v>133325</v>
      </c>
      <c r="I19" s="430">
        <v>170429</v>
      </c>
      <c r="J19" s="430">
        <v>168512</v>
      </c>
      <c r="K19" s="313">
        <v>187354</v>
      </c>
      <c r="L19" s="313">
        <v>189375</v>
      </c>
      <c r="M19" s="313">
        <v>198568</v>
      </c>
      <c r="N19" s="430">
        <v>217642</v>
      </c>
      <c r="O19" s="430">
        <v>228804</v>
      </c>
      <c r="P19" s="313">
        <v>242318</v>
      </c>
    </row>
    <row r="20" spans="1:16" s="102" customFormat="1" ht="16.5" customHeight="1" x14ac:dyDescent="0.45">
      <c r="A20" s="147"/>
      <c r="B20" s="91"/>
      <c r="C20" s="91"/>
      <c r="D20" s="273"/>
      <c r="E20" s="273"/>
      <c r="F20" s="91"/>
      <c r="G20" s="91"/>
      <c r="H20" s="91"/>
      <c r="I20" s="273"/>
      <c r="J20" s="273"/>
      <c r="K20" s="91"/>
      <c r="L20" s="91"/>
      <c r="M20" s="91"/>
      <c r="N20" s="273"/>
      <c r="O20" s="273"/>
      <c r="P20" s="91"/>
    </row>
    <row r="21" spans="1:16" s="102" customFormat="1" ht="30" customHeight="1" x14ac:dyDescent="0.45">
      <c r="A21" s="176"/>
      <c r="B21" s="787" t="s">
        <v>345</v>
      </c>
      <c r="C21" s="765"/>
      <c r="D21" s="765"/>
      <c r="E21" s="765"/>
      <c r="F21" s="788"/>
      <c r="G21" s="787" t="s">
        <v>346</v>
      </c>
      <c r="H21" s="765"/>
      <c r="I21" s="765"/>
      <c r="J21" s="765"/>
      <c r="K21" s="788"/>
      <c r="L21" s="419"/>
      <c r="M21" s="419"/>
      <c r="N21" s="419"/>
      <c r="O21" s="419"/>
      <c r="P21" s="267"/>
    </row>
    <row r="22" spans="1:16" s="102" customFormat="1" ht="30" customHeight="1" x14ac:dyDescent="0.45">
      <c r="A22" s="145" t="s">
        <v>61</v>
      </c>
      <c r="B22" s="91"/>
      <c r="C22" s="91"/>
      <c r="D22" s="273"/>
      <c r="E22" s="273"/>
      <c r="F22" s="91"/>
      <c r="G22" s="91"/>
      <c r="H22" s="91"/>
      <c r="I22" s="273"/>
      <c r="J22" s="273"/>
      <c r="K22" s="91"/>
      <c r="L22" s="91"/>
      <c r="M22" s="91"/>
      <c r="N22" s="273"/>
      <c r="O22" s="273"/>
      <c r="P22" s="91"/>
    </row>
    <row r="23" spans="1:16" s="102" customFormat="1" ht="16.5" customHeight="1" x14ac:dyDescent="0.45">
      <c r="A23" s="147" t="s">
        <v>62</v>
      </c>
      <c r="B23" s="396">
        <v>0.02</v>
      </c>
      <c r="C23" s="396">
        <v>0.02</v>
      </c>
      <c r="D23" s="396">
        <v>0.02</v>
      </c>
      <c r="E23" s="396">
        <v>0.02</v>
      </c>
      <c r="F23" s="396">
        <v>0.02</v>
      </c>
      <c r="G23" s="396">
        <v>0</v>
      </c>
      <c r="H23" s="396">
        <v>0</v>
      </c>
      <c r="I23" s="396">
        <v>0</v>
      </c>
      <c r="J23" s="396">
        <v>0</v>
      </c>
      <c r="K23" s="396">
        <v>0</v>
      </c>
      <c r="L23" s="371"/>
      <c r="M23" s="371"/>
      <c r="N23" s="371"/>
      <c r="O23" s="371"/>
      <c r="P23" s="371"/>
    </row>
    <row r="24" spans="1:16" s="102" customFormat="1" ht="16.5" customHeight="1" x14ac:dyDescent="0.45">
      <c r="A24" s="147" t="s">
        <v>63</v>
      </c>
      <c r="B24" s="396">
        <v>0.14000000000000001</v>
      </c>
      <c r="C24" s="396">
        <v>0.14000000000000001</v>
      </c>
      <c r="D24" s="396">
        <v>0.12</v>
      </c>
      <c r="E24" s="396">
        <v>0.12</v>
      </c>
      <c r="F24" s="396">
        <v>0.12</v>
      </c>
      <c r="G24" s="396">
        <v>0.03</v>
      </c>
      <c r="H24" s="396">
        <v>0.03</v>
      </c>
      <c r="I24" s="396">
        <v>0.02</v>
      </c>
      <c r="J24" s="396">
        <v>0.02</v>
      </c>
      <c r="K24" s="396">
        <v>0.02</v>
      </c>
      <c r="L24" s="371"/>
      <c r="M24" s="371"/>
      <c r="N24" s="371"/>
      <c r="O24" s="371"/>
      <c r="P24" s="371"/>
    </row>
    <row r="25" spans="1:16" s="102" customFormat="1" ht="16.5" customHeight="1" x14ac:dyDescent="0.45">
      <c r="A25" s="147" t="s">
        <v>64</v>
      </c>
      <c r="B25" s="396">
        <v>0.19</v>
      </c>
      <c r="C25" s="396">
        <v>0.18</v>
      </c>
      <c r="D25" s="396">
        <v>0.16</v>
      </c>
      <c r="E25" s="396">
        <v>0.16</v>
      </c>
      <c r="F25" s="396">
        <v>0.16</v>
      </c>
      <c r="G25" s="396">
        <v>0.09</v>
      </c>
      <c r="H25" s="396">
        <v>0.09</v>
      </c>
      <c r="I25" s="396">
        <v>0.08</v>
      </c>
      <c r="J25" s="396">
        <v>0.08</v>
      </c>
      <c r="K25" s="396">
        <v>0.08</v>
      </c>
      <c r="L25" s="371"/>
      <c r="M25" s="371"/>
      <c r="N25" s="371"/>
      <c r="O25" s="371"/>
      <c r="P25" s="371"/>
    </row>
    <row r="26" spans="1:16" s="102" customFormat="1" ht="16.5" customHeight="1" x14ac:dyDescent="0.45">
      <c r="A26" s="147" t="s">
        <v>65</v>
      </c>
      <c r="B26" s="396">
        <v>0.11</v>
      </c>
      <c r="C26" s="396">
        <v>0.11</v>
      </c>
      <c r="D26" s="396">
        <v>0.1</v>
      </c>
      <c r="E26" s="396">
        <v>0.1</v>
      </c>
      <c r="F26" s="396">
        <v>0.1</v>
      </c>
      <c r="G26" s="396">
        <v>0.09</v>
      </c>
      <c r="H26" s="396">
        <v>0.09</v>
      </c>
      <c r="I26" s="396">
        <v>0.08</v>
      </c>
      <c r="J26" s="396">
        <v>0.08</v>
      </c>
      <c r="K26" s="396">
        <v>0.08</v>
      </c>
      <c r="L26" s="371"/>
      <c r="M26" s="371"/>
      <c r="N26" s="371"/>
      <c r="O26" s="371"/>
      <c r="P26" s="371"/>
    </row>
    <row r="27" spans="1:16" s="102" customFormat="1" ht="16.5" customHeight="1" x14ac:dyDescent="0.45">
      <c r="A27" s="147" t="s">
        <v>66</v>
      </c>
      <c r="B27" s="396">
        <v>0.13</v>
      </c>
      <c r="C27" s="396">
        <v>0.12</v>
      </c>
      <c r="D27" s="396">
        <v>0.12</v>
      </c>
      <c r="E27" s="396">
        <v>0.11</v>
      </c>
      <c r="F27" s="396">
        <v>0.11</v>
      </c>
      <c r="G27" s="396">
        <v>0.15</v>
      </c>
      <c r="H27" s="396">
        <v>0.14000000000000001</v>
      </c>
      <c r="I27" s="396">
        <v>0.13</v>
      </c>
      <c r="J27" s="396">
        <v>0.13</v>
      </c>
      <c r="K27" s="396">
        <v>0.12</v>
      </c>
      <c r="L27" s="371"/>
      <c r="M27" s="371"/>
      <c r="N27" s="371"/>
      <c r="O27" s="371"/>
      <c r="P27" s="371"/>
    </row>
    <row r="28" spans="1:16" s="102" customFormat="1" ht="16.5" customHeight="1" x14ac:dyDescent="0.45">
      <c r="A28" s="147" t="s">
        <v>67</v>
      </c>
      <c r="B28" s="396">
        <v>0.12</v>
      </c>
      <c r="C28" s="396">
        <v>0.12</v>
      </c>
      <c r="D28" s="396">
        <v>0.12</v>
      </c>
      <c r="E28" s="396">
        <v>0.12</v>
      </c>
      <c r="F28" s="396">
        <v>0.12</v>
      </c>
      <c r="G28" s="396">
        <v>0.19</v>
      </c>
      <c r="H28" s="396">
        <v>0.2</v>
      </c>
      <c r="I28" s="396">
        <v>0.19</v>
      </c>
      <c r="J28" s="396">
        <v>0.18</v>
      </c>
      <c r="K28" s="396">
        <v>0.18</v>
      </c>
      <c r="L28" s="371"/>
      <c r="M28" s="371"/>
      <c r="N28" s="371"/>
      <c r="O28" s="371"/>
      <c r="P28" s="371"/>
    </row>
    <row r="29" spans="1:16" s="102" customFormat="1" ht="16.5" customHeight="1" x14ac:dyDescent="0.45">
      <c r="A29" s="147" t="s">
        <v>68</v>
      </c>
      <c r="B29" s="396">
        <v>0.09</v>
      </c>
      <c r="C29" s="396">
        <v>0.09</v>
      </c>
      <c r="D29" s="396">
        <v>0.1</v>
      </c>
      <c r="E29" s="396">
        <v>0.1</v>
      </c>
      <c r="F29" s="396">
        <v>0.1</v>
      </c>
      <c r="G29" s="396">
        <v>0.18</v>
      </c>
      <c r="H29" s="396">
        <v>0.18</v>
      </c>
      <c r="I29" s="396">
        <v>0.19</v>
      </c>
      <c r="J29" s="396">
        <v>0.18</v>
      </c>
      <c r="K29" s="396">
        <v>0.18</v>
      </c>
      <c r="L29" s="371"/>
      <c r="M29" s="371"/>
      <c r="N29" s="371"/>
      <c r="O29" s="371"/>
      <c r="P29" s="371"/>
    </row>
    <row r="30" spans="1:16" s="102" customFormat="1" ht="16.5" customHeight="1" x14ac:dyDescent="0.45">
      <c r="A30" s="147" t="s">
        <v>69</v>
      </c>
      <c r="B30" s="396">
        <v>0.05</v>
      </c>
      <c r="C30" s="396">
        <v>0.05</v>
      </c>
      <c r="D30" s="396">
        <v>0.06</v>
      </c>
      <c r="E30" s="396">
        <v>0.06</v>
      </c>
      <c r="F30" s="396">
        <v>0.06</v>
      </c>
      <c r="G30" s="396">
        <v>0.11</v>
      </c>
      <c r="H30" s="396">
        <v>0.11</v>
      </c>
      <c r="I30" s="396">
        <v>0.12</v>
      </c>
      <c r="J30" s="396">
        <v>0.12</v>
      </c>
      <c r="K30" s="396">
        <v>0.13</v>
      </c>
      <c r="L30" s="371"/>
      <c r="M30" s="371"/>
      <c r="N30" s="371"/>
      <c r="O30" s="371"/>
      <c r="P30" s="371"/>
    </row>
    <row r="31" spans="1:16" s="102" customFormat="1" ht="16.5" customHeight="1" x14ac:dyDescent="0.45">
      <c r="A31" s="147" t="s">
        <v>70</v>
      </c>
      <c r="B31" s="396">
        <v>0.03</v>
      </c>
      <c r="C31" s="396">
        <v>0.03</v>
      </c>
      <c r="D31" s="396">
        <v>0.04</v>
      </c>
      <c r="E31" s="396">
        <v>0.04</v>
      </c>
      <c r="F31" s="396">
        <v>0.04</v>
      </c>
      <c r="G31" s="396">
        <v>0.05</v>
      </c>
      <c r="H31" s="396">
        <v>0.06</v>
      </c>
      <c r="I31" s="396">
        <v>7.0000000000000007E-2</v>
      </c>
      <c r="J31" s="396">
        <v>0.08</v>
      </c>
      <c r="K31" s="396">
        <v>0.08</v>
      </c>
      <c r="L31" s="371"/>
      <c r="M31" s="371"/>
      <c r="N31" s="371"/>
      <c r="O31" s="371"/>
      <c r="P31" s="371"/>
    </row>
    <row r="32" spans="1:16" s="102" customFormat="1" ht="16.5" customHeight="1" x14ac:dyDescent="0.45">
      <c r="A32" s="147" t="s">
        <v>71</v>
      </c>
      <c r="B32" s="396">
        <v>0.03</v>
      </c>
      <c r="C32" s="396">
        <v>0.03</v>
      </c>
      <c r="D32" s="396">
        <v>0.05</v>
      </c>
      <c r="E32" s="396">
        <v>0.05</v>
      </c>
      <c r="F32" s="396">
        <v>0.05</v>
      </c>
      <c r="G32" s="396">
        <v>0.04</v>
      </c>
      <c r="H32" s="396">
        <v>0.04</v>
      </c>
      <c r="I32" s="396">
        <v>0.05</v>
      </c>
      <c r="J32" s="396">
        <v>0.06</v>
      </c>
      <c r="K32" s="396">
        <v>0.06</v>
      </c>
      <c r="L32" s="371"/>
      <c r="M32" s="371"/>
      <c r="N32" s="371"/>
      <c r="O32" s="371"/>
      <c r="P32" s="371"/>
    </row>
    <row r="33" spans="1:16" s="102" customFormat="1" ht="16.5" customHeight="1" x14ac:dyDescent="0.45">
      <c r="A33" s="147" t="s">
        <v>72</v>
      </c>
      <c r="B33" s="396">
        <v>0.02</v>
      </c>
      <c r="C33" s="396">
        <v>0.02</v>
      </c>
      <c r="D33" s="396">
        <v>0.03</v>
      </c>
      <c r="E33" s="396">
        <v>0.03</v>
      </c>
      <c r="F33" s="396">
        <v>0.03</v>
      </c>
      <c r="G33" s="396">
        <v>0.01</v>
      </c>
      <c r="H33" s="396">
        <v>0.01</v>
      </c>
      <c r="I33" s="396">
        <v>0.01</v>
      </c>
      <c r="J33" s="396">
        <v>0.01</v>
      </c>
      <c r="K33" s="396">
        <v>0.01</v>
      </c>
      <c r="L33" s="371"/>
      <c r="M33" s="371"/>
      <c r="N33" s="371"/>
      <c r="O33" s="371"/>
      <c r="P33" s="371"/>
    </row>
    <row r="34" spans="1:16" s="102" customFormat="1" ht="16.5" customHeight="1" x14ac:dyDescent="0.45">
      <c r="A34" s="50" t="s">
        <v>400</v>
      </c>
      <c r="B34" s="396">
        <v>0.09</v>
      </c>
      <c r="C34" s="396">
        <v>0.1</v>
      </c>
      <c r="D34" s="396">
        <v>0.09</v>
      </c>
      <c r="E34" s="396">
        <v>0.1</v>
      </c>
      <c r="F34" s="396">
        <v>0.09</v>
      </c>
      <c r="G34" s="396">
        <v>0.06</v>
      </c>
      <c r="H34" s="396">
        <v>0.06</v>
      </c>
      <c r="I34" s="396">
        <v>0.05</v>
      </c>
      <c r="J34" s="396">
        <v>0.05</v>
      </c>
      <c r="K34" s="396">
        <v>0.05</v>
      </c>
      <c r="L34" s="371"/>
      <c r="M34" s="371"/>
      <c r="N34" s="371"/>
      <c r="O34" s="371"/>
      <c r="P34" s="371"/>
    </row>
    <row r="35" spans="1:16" s="102" customFormat="1" ht="16.5" customHeight="1" x14ac:dyDescent="0.45">
      <c r="A35" s="85" t="s">
        <v>18</v>
      </c>
      <c r="B35" s="397">
        <v>1</v>
      </c>
      <c r="C35" s="397">
        <v>1</v>
      </c>
      <c r="D35" s="397">
        <v>1</v>
      </c>
      <c r="E35" s="397">
        <v>1</v>
      </c>
      <c r="F35" s="397">
        <v>1</v>
      </c>
      <c r="G35" s="397">
        <v>1</v>
      </c>
      <c r="H35" s="397">
        <v>1</v>
      </c>
      <c r="I35" s="397">
        <v>1</v>
      </c>
      <c r="J35" s="397">
        <v>1</v>
      </c>
      <c r="K35" s="397">
        <v>1</v>
      </c>
      <c r="L35" s="371"/>
      <c r="M35" s="371"/>
      <c r="N35" s="371"/>
      <c r="O35" s="371"/>
      <c r="P35" s="371"/>
    </row>
    <row r="36" spans="1:16" s="102" customFormat="1" ht="6.75" customHeight="1" x14ac:dyDescent="0.45">
      <c r="A36" s="95"/>
      <c r="B36" s="95"/>
      <c r="C36" s="95"/>
      <c r="D36" s="161"/>
      <c r="E36" s="161"/>
      <c r="F36" s="95"/>
      <c r="G36" s="95"/>
      <c r="H36" s="95"/>
      <c r="I36" s="161"/>
      <c r="J36" s="161"/>
      <c r="K36" s="95"/>
      <c r="L36" s="95"/>
      <c r="M36" s="95"/>
      <c r="N36" s="161"/>
      <c r="O36" s="161"/>
      <c r="P36" s="95"/>
    </row>
    <row r="37" spans="1:16" s="102" customFormat="1" ht="12.95" customHeight="1" x14ac:dyDescent="0.45">
      <c r="D37" s="218"/>
      <c r="E37" s="218"/>
      <c r="I37" s="218"/>
      <c r="J37" s="218"/>
      <c r="N37" s="218"/>
      <c r="O37" s="218"/>
    </row>
    <row r="38" spans="1:16" s="102" customFormat="1" ht="12.95" customHeight="1" x14ac:dyDescent="0.45">
      <c r="D38" s="218"/>
      <c r="E38" s="218"/>
      <c r="I38" s="218"/>
      <c r="J38" s="218"/>
      <c r="N38" s="218"/>
      <c r="O38" s="218"/>
    </row>
  </sheetData>
  <mergeCells count="7">
    <mergeCell ref="B21:F21"/>
    <mergeCell ref="G21:K21"/>
    <mergeCell ref="A2:P2"/>
    <mergeCell ref="A3:P3"/>
    <mergeCell ref="B4:F4"/>
    <mergeCell ref="G4:K4"/>
    <mergeCell ref="L4:P4"/>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3"/>
  <sheetViews>
    <sheetView showGridLines="0" workbookViewId="0"/>
  </sheetViews>
  <sheetFormatPr defaultColWidth="9.1328125" defaultRowHeight="14.25" x14ac:dyDescent="0.45"/>
  <cols>
    <col min="1" max="1" width="71.86328125" style="539" customWidth="1"/>
    <col min="2" max="2" width="28.265625" style="539" customWidth="1"/>
    <col min="3" max="3" width="14.73046875" style="539" customWidth="1"/>
    <col min="4" max="5" width="17" style="539" customWidth="1"/>
    <col min="6" max="6" width="12.59765625" style="539" customWidth="1"/>
    <col min="7" max="7" width="13.265625" style="539" customWidth="1"/>
    <col min="8" max="8" width="18.59765625" style="539" customWidth="1"/>
    <col min="9" max="10" width="7.86328125" style="539" customWidth="1"/>
    <col min="11" max="16384" width="9.1328125" style="539"/>
  </cols>
  <sheetData>
    <row r="1" spans="1:10" s="537" customFormat="1" ht="30" customHeight="1" x14ac:dyDescent="0.65">
      <c r="A1" s="535" t="s">
        <v>670</v>
      </c>
      <c r="B1" s="536"/>
      <c r="C1" s="536"/>
      <c r="D1" s="536"/>
      <c r="E1" s="536"/>
    </row>
    <row r="2" spans="1:10" s="537" customFormat="1" ht="7.5" customHeight="1" x14ac:dyDescent="0.65">
      <c r="A2" s="536"/>
      <c r="B2" s="536"/>
      <c r="C2" s="536"/>
      <c r="D2" s="536"/>
      <c r="E2" s="536"/>
    </row>
    <row r="3" spans="1:10" s="538" customFormat="1" ht="30" customHeight="1" x14ac:dyDescent="0.35">
      <c r="A3" s="825" t="s">
        <v>671</v>
      </c>
      <c r="B3" s="825"/>
      <c r="C3" s="825"/>
      <c r="D3" s="825"/>
      <c r="E3" s="825"/>
      <c r="F3" s="825"/>
    </row>
    <row r="4" spans="1:10" x14ac:dyDescent="0.45">
      <c r="E4" s="540"/>
    </row>
    <row r="5" spans="1:10" s="541" customFormat="1" ht="21" x14ac:dyDescent="0.45">
      <c r="A5" s="614" t="s">
        <v>672</v>
      </c>
      <c r="B5" s="614" t="s">
        <v>739</v>
      </c>
      <c r="C5" s="614" t="s">
        <v>673</v>
      </c>
      <c r="D5" s="614" t="s">
        <v>674</v>
      </c>
      <c r="E5" s="614" t="s">
        <v>675</v>
      </c>
      <c r="F5" s="614" t="s">
        <v>676</v>
      </c>
    </row>
    <row r="6" spans="1:10" s="545" customFormat="1" ht="16.5" customHeight="1" x14ac:dyDescent="0.35">
      <c r="A6" s="615" t="s">
        <v>702</v>
      </c>
      <c r="B6" s="615" t="s">
        <v>18</v>
      </c>
      <c r="C6" s="616">
        <v>42522</v>
      </c>
      <c r="D6" s="617" t="s">
        <v>703</v>
      </c>
      <c r="E6" s="618">
        <v>85834</v>
      </c>
      <c r="F6" s="618">
        <v>76688</v>
      </c>
      <c r="G6" s="624"/>
    </row>
    <row r="7" spans="1:10" s="545" customFormat="1" ht="16.5" customHeight="1" x14ac:dyDescent="0.35">
      <c r="A7" s="615" t="s">
        <v>704</v>
      </c>
      <c r="B7" s="615" t="s">
        <v>18</v>
      </c>
      <c r="C7" s="616">
        <v>42887</v>
      </c>
      <c r="D7" s="617" t="s">
        <v>703</v>
      </c>
      <c r="E7" s="618">
        <v>55846</v>
      </c>
      <c r="F7" s="618">
        <v>64659</v>
      </c>
      <c r="G7" s="624"/>
      <c r="H7" s="546"/>
      <c r="I7" s="546"/>
      <c r="J7" s="547"/>
    </row>
    <row r="8" spans="1:10" s="545" customFormat="1" ht="16.5" customHeight="1" x14ac:dyDescent="0.35">
      <c r="A8" s="615" t="s">
        <v>705</v>
      </c>
      <c r="B8" s="615" t="s">
        <v>18</v>
      </c>
      <c r="C8" s="616">
        <v>42887</v>
      </c>
      <c r="D8" s="617" t="s">
        <v>703</v>
      </c>
      <c r="E8" s="618">
        <v>9422</v>
      </c>
      <c r="F8" s="618">
        <v>5648</v>
      </c>
      <c r="G8" s="624"/>
      <c r="H8" s="546"/>
      <c r="I8" s="546"/>
      <c r="J8" s="547"/>
    </row>
    <row r="9" spans="1:10" s="545" customFormat="1" ht="16.5" customHeight="1" x14ac:dyDescent="0.35">
      <c r="A9" s="615" t="s">
        <v>706</v>
      </c>
      <c r="B9" s="615" t="s">
        <v>18</v>
      </c>
      <c r="C9" s="616">
        <v>42887</v>
      </c>
      <c r="D9" s="617" t="s">
        <v>703</v>
      </c>
      <c r="E9" s="618">
        <v>206612</v>
      </c>
      <c r="F9" s="618">
        <v>230056</v>
      </c>
      <c r="G9" s="624"/>
      <c r="H9" s="546"/>
      <c r="I9" s="546"/>
      <c r="J9" s="547"/>
    </row>
    <row r="10" spans="1:10" s="545" customFormat="1" ht="16.5" customHeight="1" x14ac:dyDescent="0.35">
      <c r="A10" s="615" t="s">
        <v>702</v>
      </c>
      <c r="B10" s="615" t="s">
        <v>18</v>
      </c>
      <c r="C10" s="616">
        <v>42887</v>
      </c>
      <c r="D10" s="617" t="s">
        <v>703</v>
      </c>
      <c r="E10" s="618">
        <v>199505</v>
      </c>
      <c r="F10" s="618">
        <v>222733</v>
      </c>
      <c r="G10" s="624"/>
      <c r="H10" s="546"/>
      <c r="I10" s="546"/>
      <c r="J10" s="547"/>
    </row>
    <row r="11" spans="1:10" ht="16.5" customHeight="1" x14ac:dyDescent="0.45">
      <c r="A11" s="615" t="s">
        <v>705</v>
      </c>
      <c r="B11" s="615" t="s">
        <v>33</v>
      </c>
      <c r="C11" s="616">
        <v>42887</v>
      </c>
      <c r="D11" s="617" t="s">
        <v>703</v>
      </c>
      <c r="E11" s="618">
        <v>512</v>
      </c>
      <c r="F11" s="618">
        <v>3461</v>
      </c>
      <c r="G11" s="624"/>
    </row>
    <row r="12" spans="1:10" ht="16.5" customHeight="1" x14ac:dyDescent="0.45">
      <c r="A12" s="615" t="s">
        <v>707</v>
      </c>
      <c r="B12" s="615" t="s">
        <v>34</v>
      </c>
      <c r="C12" s="616">
        <v>42887</v>
      </c>
      <c r="D12" s="617" t="s">
        <v>703</v>
      </c>
      <c r="E12" s="618">
        <v>955</v>
      </c>
      <c r="F12" s="618">
        <v>1166</v>
      </c>
      <c r="G12" s="624"/>
    </row>
    <row r="13" spans="1:10" ht="16.5" customHeight="1" x14ac:dyDescent="0.45">
      <c r="A13" s="615" t="s">
        <v>708</v>
      </c>
      <c r="B13" s="615" t="s">
        <v>34</v>
      </c>
      <c r="C13" s="616">
        <v>42887</v>
      </c>
      <c r="D13" s="617" t="s">
        <v>703</v>
      </c>
      <c r="E13" s="618">
        <v>804</v>
      </c>
      <c r="F13" s="618">
        <v>626</v>
      </c>
      <c r="G13" s="624"/>
    </row>
    <row r="14" spans="1:10" ht="16.5" customHeight="1" x14ac:dyDescent="0.45">
      <c r="A14" s="615" t="s">
        <v>705</v>
      </c>
      <c r="B14" s="615" t="s">
        <v>709</v>
      </c>
      <c r="C14" s="616">
        <v>42887</v>
      </c>
      <c r="D14" s="617" t="s">
        <v>703</v>
      </c>
      <c r="E14" s="618">
        <v>4492</v>
      </c>
      <c r="F14" s="618">
        <v>8556</v>
      </c>
      <c r="G14" s="624"/>
    </row>
    <row r="15" spans="1:10" ht="16.5" customHeight="1" x14ac:dyDescent="0.45">
      <c r="A15" s="615" t="s">
        <v>710</v>
      </c>
      <c r="B15" s="615" t="s">
        <v>709</v>
      </c>
      <c r="C15" s="616">
        <v>42887</v>
      </c>
      <c r="D15" s="617" t="s">
        <v>703</v>
      </c>
      <c r="E15" s="618">
        <v>11590</v>
      </c>
      <c r="F15" s="618">
        <v>15696</v>
      </c>
      <c r="G15" s="624"/>
    </row>
    <row r="16" spans="1:10" ht="16.5" customHeight="1" x14ac:dyDescent="0.45">
      <c r="A16" s="615" t="s">
        <v>711</v>
      </c>
      <c r="B16" s="615" t="s">
        <v>709</v>
      </c>
      <c r="C16" s="616">
        <v>42887</v>
      </c>
      <c r="D16" s="617" t="s">
        <v>703</v>
      </c>
      <c r="E16" s="618">
        <v>5264</v>
      </c>
      <c r="F16" s="618">
        <v>1269</v>
      </c>
      <c r="G16" s="624"/>
    </row>
    <row r="17" spans="1:7" ht="16.5" customHeight="1" x14ac:dyDescent="0.45">
      <c r="A17" s="615" t="s">
        <v>712</v>
      </c>
      <c r="B17" s="615" t="s">
        <v>713</v>
      </c>
      <c r="C17" s="616">
        <v>42887</v>
      </c>
      <c r="D17" s="617" t="s">
        <v>703</v>
      </c>
      <c r="E17" s="618">
        <v>31585</v>
      </c>
      <c r="F17" s="618">
        <v>40103</v>
      </c>
      <c r="G17" s="624"/>
    </row>
    <row r="18" spans="1:7" ht="16.5" customHeight="1" x14ac:dyDescent="0.45">
      <c r="A18" s="615" t="s">
        <v>704</v>
      </c>
      <c r="B18" s="615" t="s">
        <v>713</v>
      </c>
      <c r="C18" s="616">
        <v>42887</v>
      </c>
      <c r="D18" s="617" t="s">
        <v>703</v>
      </c>
      <c r="E18" s="618">
        <v>24193</v>
      </c>
      <c r="F18" s="618">
        <v>32965</v>
      </c>
      <c r="G18" s="624"/>
    </row>
    <row r="19" spans="1:7" ht="16.5" customHeight="1" x14ac:dyDescent="0.45">
      <c r="A19" s="615" t="s">
        <v>714</v>
      </c>
      <c r="B19" s="615" t="s">
        <v>713</v>
      </c>
      <c r="C19" s="616">
        <v>42887</v>
      </c>
      <c r="D19" s="617" t="s">
        <v>703</v>
      </c>
      <c r="E19" s="618">
        <v>14765</v>
      </c>
      <c r="F19" s="618">
        <v>18316</v>
      </c>
      <c r="G19" s="624"/>
    </row>
    <row r="20" spans="1:7" ht="16.5" customHeight="1" x14ac:dyDescent="0.45">
      <c r="A20" s="615" t="s">
        <v>710</v>
      </c>
      <c r="B20" s="615" t="s">
        <v>713</v>
      </c>
      <c r="C20" s="616">
        <v>42887</v>
      </c>
      <c r="D20" s="617" t="s">
        <v>703</v>
      </c>
      <c r="E20" s="618">
        <v>5855</v>
      </c>
      <c r="F20" s="618">
        <v>9207</v>
      </c>
      <c r="G20" s="624"/>
    </row>
    <row r="21" spans="1:7" ht="16.5" customHeight="1" x14ac:dyDescent="0.45">
      <c r="A21" s="615" t="s">
        <v>715</v>
      </c>
      <c r="B21" s="615" t="s">
        <v>713</v>
      </c>
      <c r="C21" s="616">
        <v>42887</v>
      </c>
      <c r="D21" s="617" t="s">
        <v>703</v>
      </c>
      <c r="E21" s="618">
        <v>38519</v>
      </c>
      <c r="F21" s="618">
        <v>46368</v>
      </c>
      <c r="G21" s="624"/>
    </row>
    <row r="22" spans="1:7" ht="16.5" customHeight="1" x14ac:dyDescent="0.45">
      <c r="A22" s="615" t="s">
        <v>707</v>
      </c>
      <c r="B22" s="615" t="s">
        <v>713</v>
      </c>
      <c r="C22" s="616">
        <v>42887</v>
      </c>
      <c r="D22" s="617" t="s">
        <v>703</v>
      </c>
      <c r="E22" s="618">
        <v>4354</v>
      </c>
      <c r="F22" s="618">
        <v>6152</v>
      </c>
      <c r="G22" s="624"/>
    </row>
    <row r="23" spans="1:7" ht="16.5" customHeight="1" x14ac:dyDescent="0.45">
      <c r="A23" s="615" t="s">
        <v>708</v>
      </c>
      <c r="B23" s="615" t="s">
        <v>713</v>
      </c>
      <c r="C23" s="616">
        <v>42887</v>
      </c>
      <c r="D23" s="617" t="s">
        <v>703</v>
      </c>
      <c r="E23" s="618">
        <v>34165</v>
      </c>
      <c r="F23" s="618">
        <v>40216</v>
      </c>
      <c r="G23" s="624"/>
    </row>
    <row r="24" spans="1:7" ht="16.5" customHeight="1" x14ac:dyDescent="0.45">
      <c r="A24" s="615" t="s">
        <v>711</v>
      </c>
      <c r="B24" s="615" t="s">
        <v>713</v>
      </c>
      <c r="C24" s="616">
        <v>42522</v>
      </c>
      <c r="D24" s="617" t="s">
        <v>703</v>
      </c>
      <c r="E24" s="618">
        <v>3421</v>
      </c>
      <c r="F24" s="618">
        <v>4167</v>
      </c>
      <c r="G24" s="624"/>
    </row>
    <row r="25" spans="1:7" ht="16.5" customHeight="1" x14ac:dyDescent="0.45">
      <c r="A25" s="615" t="s">
        <v>706</v>
      </c>
      <c r="B25" s="615" t="s">
        <v>713</v>
      </c>
      <c r="C25" s="616">
        <v>42522</v>
      </c>
      <c r="D25" s="617" t="s">
        <v>703</v>
      </c>
      <c r="E25" s="618">
        <v>47145</v>
      </c>
      <c r="F25" s="618">
        <v>38118</v>
      </c>
      <c r="G25" s="624"/>
    </row>
    <row r="26" spans="1:7" ht="16.5" customHeight="1" x14ac:dyDescent="0.45">
      <c r="A26" s="615" t="s">
        <v>702</v>
      </c>
      <c r="B26" s="615" t="s">
        <v>713</v>
      </c>
      <c r="C26" s="616">
        <v>42522</v>
      </c>
      <c r="D26" s="617" t="s">
        <v>703</v>
      </c>
      <c r="E26" s="618">
        <v>43828</v>
      </c>
      <c r="F26" s="618">
        <v>34682</v>
      </c>
      <c r="G26" s="624"/>
    </row>
    <row r="27" spans="1:7" ht="16.5" customHeight="1" x14ac:dyDescent="0.45">
      <c r="A27" s="615" t="s">
        <v>716</v>
      </c>
      <c r="B27" s="615" t="s">
        <v>713</v>
      </c>
      <c r="C27" s="616">
        <v>42522</v>
      </c>
      <c r="D27" s="617" t="s">
        <v>703</v>
      </c>
      <c r="E27" s="618">
        <v>44285</v>
      </c>
      <c r="F27" s="618">
        <v>35957</v>
      </c>
      <c r="G27" s="624"/>
    </row>
    <row r="28" spans="1:7" ht="16.5" customHeight="1" x14ac:dyDescent="0.45">
      <c r="A28" s="615" t="s">
        <v>711</v>
      </c>
      <c r="B28" s="615" t="s">
        <v>713</v>
      </c>
      <c r="C28" s="616">
        <v>42887</v>
      </c>
      <c r="D28" s="617" t="s">
        <v>703</v>
      </c>
      <c r="E28" s="618">
        <v>1977</v>
      </c>
      <c r="F28" s="618">
        <v>2844</v>
      </c>
      <c r="G28" s="624"/>
    </row>
    <row r="29" spans="1:7" ht="16.5" customHeight="1" x14ac:dyDescent="0.45">
      <c r="A29" s="615" t="s">
        <v>706</v>
      </c>
      <c r="B29" s="615" t="s">
        <v>713</v>
      </c>
      <c r="C29" s="616">
        <v>42887</v>
      </c>
      <c r="D29" s="617" t="s">
        <v>703</v>
      </c>
      <c r="E29" s="618">
        <v>66647</v>
      </c>
      <c r="F29" s="618">
        <v>89488</v>
      </c>
      <c r="G29" s="624"/>
    </row>
    <row r="30" spans="1:7" ht="16.5" customHeight="1" x14ac:dyDescent="0.45">
      <c r="A30" s="615" t="s">
        <v>702</v>
      </c>
      <c r="B30" s="615" t="s">
        <v>713</v>
      </c>
      <c r="C30" s="616">
        <v>42887</v>
      </c>
      <c r="D30" s="617" t="s">
        <v>703</v>
      </c>
      <c r="E30" s="618">
        <v>63201</v>
      </c>
      <c r="F30" s="618">
        <v>85839</v>
      </c>
      <c r="G30" s="624"/>
    </row>
    <row r="31" spans="1:7" ht="16.5" customHeight="1" x14ac:dyDescent="0.45">
      <c r="A31" s="615" t="s">
        <v>717</v>
      </c>
      <c r="B31" s="615" t="s">
        <v>713</v>
      </c>
      <c r="C31" s="616">
        <v>42887</v>
      </c>
      <c r="D31" s="617" t="s">
        <v>703</v>
      </c>
      <c r="E31" s="618">
        <v>4008</v>
      </c>
      <c r="F31" s="618">
        <v>3516</v>
      </c>
      <c r="G31" s="624"/>
    </row>
    <row r="32" spans="1:7" ht="16.5" customHeight="1" x14ac:dyDescent="0.45">
      <c r="A32" s="615" t="s">
        <v>718</v>
      </c>
      <c r="B32" s="615" t="s">
        <v>713</v>
      </c>
      <c r="C32" s="616">
        <v>42887</v>
      </c>
      <c r="D32" s="617" t="s">
        <v>703</v>
      </c>
      <c r="E32" s="618">
        <v>876</v>
      </c>
      <c r="F32" s="618">
        <v>1052</v>
      </c>
      <c r="G32" s="624"/>
    </row>
    <row r="33" spans="1:21" ht="16.5" customHeight="1" x14ac:dyDescent="0.45">
      <c r="A33" s="615" t="s">
        <v>716</v>
      </c>
      <c r="B33" s="615" t="s">
        <v>713</v>
      </c>
      <c r="C33" s="616">
        <v>42887</v>
      </c>
      <c r="D33" s="617" t="s">
        <v>703</v>
      </c>
      <c r="E33" s="618">
        <v>62045</v>
      </c>
      <c r="F33" s="618">
        <v>86218</v>
      </c>
      <c r="G33" s="624"/>
    </row>
    <row r="34" spans="1:21" ht="16.5" customHeight="1" x14ac:dyDescent="0.45">
      <c r="A34" s="618" t="s">
        <v>719</v>
      </c>
      <c r="B34" s="615" t="s">
        <v>15</v>
      </c>
      <c r="C34" s="616">
        <v>41791</v>
      </c>
      <c r="D34" s="617" t="s">
        <v>703</v>
      </c>
      <c r="E34" s="618">
        <v>921</v>
      </c>
      <c r="F34" s="618">
        <v>8137</v>
      </c>
      <c r="G34" s="624"/>
    </row>
    <row r="35" spans="1:21" ht="16.5" customHeight="1" x14ac:dyDescent="0.45">
      <c r="A35" s="618" t="s">
        <v>720</v>
      </c>
      <c r="B35" s="615" t="s">
        <v>15</v>
      </c>
      <c r="C35" s="616">
        <v>41791</v>
      </c>
      <c r="D35" s="617" t="s">
        <v>703</v>
      </c>
      <c r="E35" s="618">
        <v>7304</v>
      </c>
      <c r="F35" s="618">
        <v>14520</v>
      </c>
      <c r="G35" s="624"/>
    </row>
    <row r="36" spans="1:21" ht="16.5" customHeight="1" x14ac:dyDescent="0.45">
      <c r="A36" s="618" t="s">
        <v>721</v>
      </c>
      <c r="B36" s="615" t="s">
        <v>15</v>
      </c>
      <c r="C36" s="616">
        <v>41791</v>
      </c>
      <c r="D36" s="617" t="s">
        <v>703</v>
      </c>
      <c r="E36" s="618">
        <v>211</v>
      </c>
      <c r="F36" s="618">
        <v>7090</v>
      </c>
      <c r="G36" s="624"/>
    </row>
    <row r="37" spans="1:21" ht="16.5" customHeight="1" x14ac:dyDescent="0.45">
      <c r="A37" s="618" t="s">
        <v>722</v>
      </c>
      <c r="B37" s="615" t="s">
        <v>15</v>
      </c>
      <c r="C37" s="616">
        <v>41791</v>
      </c>
      <c r="D37" s="617" t="s">
        <v>703</v>
      </c>
      <c r="E37" s="618">
        <v>693</v>
      </c>
      <c r="F37" s="618">
        <v>7572</v>
      </c>
      <c r="G37" s="624"/>
    </row>
    <row r="38" spans="1:21" ht="16.5" customHeight="1" x14ac:dyDescent="0.45">
      <c r="A38" s="618" t="s">
        <v>719</v>
      </c>
      <c r="B38" s="615" t="s">
        <v>18</v>
      </c>
      <c r="C38" s="616">
        <v>41791</v>
      </c>
      <c r="D38" s="617" t="s">
        <v>703</v>
      </c>
      <c r="E38" s="618">
        <v>5799</v>
      </c>
      <c r="F38" s="618">
        <v>13015</v>
      </c>
      <c r="G38" s="624"/>
    </row>
    <row r="39" spans="1:21" ht="16.5" customHeight="1" x14ac:dyDescent="0.45">
      <c r="A39" s="618" t="s">
        <v>720</v>
      </c>
      <c r="B39" s="615" t="s">
        <v>18</v>
      </c>
      <c r="C39" s="616">
        <v>41791</v>
      </c>
      <c r="D39" s="617" t="s">
        <v>703</v>
      </c>
      <c r="E39" s="618">
        <v>27461</v>
      </c>
      <c r="F39" s="618">
        <v>34677</v>
      </c>
      <c r="G39" s="624"/>
    </row>
    <row r="40" spans="1:21" ht="16.5" customHeight="1" x14ac:dyDescent="0.45">
      <c r="A40" s="618" t="s">
        <v>721</v>
      </c>
      <c r="B40" s="615" t="s">
        <v>18</v>
      </c>
      <c r="C40" s="616">
        <v>41791</v>
      </c>
      <c r="D40" s="617" t="s">
        <v>703</v>
      </c>
      <c r="E40" s="618">
        <v>425</v>
      </c>
      <c r="F40" s="618">
        <v>7304</v>
      </c>
      <c r="G40" s="624"/>
    </row>
    <row r="41" spans="1:21" ht="16.5" customHeight="1" x14ac:dyDescent="0.45">
      <c r="A41" s="618" t="s">
        <v>722</v>
      </c>
      <c r="B41" s="615" t="s">
        <v>18</v>
      </c>
      <c r="C41" s="616">
        <v>41791</v>
      </c>
      <c r="D41" s="617" t="s">
        <v>703</v>
      </c>
      <c r="E41" s="618">
        <v>2538</v>
      </c>
      <c r="F41" s="618">
        <v>9417</v>
      </c>
      <c r="G41" s="624"/>
    </row>
    <row r="42" spans="1:21" ht="16.5" customHeight="1" x14ac:dyDescent="0.45">
      <c r="A42" s="618" t="s">
        <v>719</v>
      </c>
      <c r="B42" s="615" t="s">
        <v>34</v>
      </c>
      <c r="C42" s="616">
        <v>42887</v>
      </c>
      <c r="D42" s="617" t="s">
        <v>703</v>
      </c>
      <c r="E42" s="618">
        <v>369</v>
      </c>
      <c r="F42" s="618">
        <v>581</v>
      </c>
      <c r="G42" s="624"/>
    </row>
    <row r="43" spans="1:21" ht="16.5" customHeight="1" x14ac:dyDescent="0.45">
      <c r="A43" s="618" t="s">
        <v>720</v>
      </c>
      <c r="B43" s="615" t="s">
        <v>34</v>
      </c>
      <c r="C43" s="616">
        <v>42887</v>
      </c>
      <c r="D43" s="617" t="s">
        <v>703</v>
      </c>
      <c r="E43" s="618">
        <v>943</v>
      </c>
      <c r="F43" s="618">
        <v>1154</v>
      </c>
      <c r="G43" s="624"/>
    </row>
    <row r="44" spans="1:21" ht="16.5" customHeight="1" x14ac:dyDescent="0.45">
      <c r="A44" s="618" t="s">
        <v>811</v>
      </c>
      <c r="B44" s="615" t="s">
        <v>18</v>
      </c>
      <c r="C44" s="616">
        <v>38139</v>
      </c>
      <c r="D44" s="617" t="s">
        <v>784</v>
      </c>
      <c r="E44" s="703">
        <v>0.66800000000000004</v>
      </c>
      <c r="F44" s="703">
        <v>0.71399999999999997</v>
      </c>
      <c r="G44"/>
      <c r="H44"/>
      <c r="I44"/>
      <c r="J44"/>
      <c r="K44"/>
      <c r="L44"/>
      <c r="M44"/>
      <c r="N44"/>
      <c r="O44"/>
      <c r="P44"/>
      <c r="Q44"/>
      <c r="R44"/>
      <c r="S44"/>
      <c r="T44"/>
      <c r="U44"/>
    </row>
    <row r="45" spans="1:21" ht="16.5" customHeight="1" x14ac:dyDescent="0.45">
      <c r="A45" s="618" t="s">
        <v>811</v>
      </c>
      <c r="B45" s="615" t="s">
        <v>18</v>
      </c>
      <c r="C45" s="616">
        <v>38504</v>
      </c>
      <c r="D45" s="617" t="s">
        <v>784</v>
      </c>
      <c r="E45" s="703">
        <v>0.76800000000000002</v>
      </c>
      <c r="F45" s="703">
        <v>0.81399999999999995</v>
      </c>
      <c r="G45" s="624"/>
    </row>
    <row r="46" spans="1:21" ht="16.5" customHeight="1" x14ac:dyDescent="0.45">
      <c r="A46" s="618" t="s">
        <v>811</v>
      </c>
      <c r="B46" s="615" t="s">
        <v>18</v>
      </c>
      <c r="C46" s="616">
        <v>38869</v>
      </c>
      <c r="D46" s="617" t="s">
        <v>784</v>
      </c>
      <c r="E46" s="703">
        <v>0.86299999999999999</v>
      </c>
      <c r="F46" s="703">
        <v>0.90800000000000003</v>
      </c>
      <c r="G46" s="624"/>
    </row>
    <row r="47" spans="1:21" ht="16.5" customHeight="1" x14ac:dyDescent="0.45">
      <c r="A47" s="618" t="s">
        <v>811</v>
      </c>
      <c r="B47" s="615" t="s">
        <v>18</v>
      </c>
      <c r="C47" s="616">
        <v>39234</v>
      </c>
      <c r="D47" s="617" t="s">
        <v>784</v>
      </c>
      <c r="E47" s="703">
        <v>1.0409999999999999</v>
      </c>
      <c r="F47" s="703">
        <v>1.081</v>
      </c>
      <c r="G47" s="624"/>
    </row>
    <row r="48" spans="1:21" ht="16.5" customHeight="1" x14ac:dyDescent="0.45">
      <c r="A48" s="618" t="s">
        <v>811</v>
      </c>
      <c r="B48" s="615" t="s">
        <v>18</v>
      </c>
      <c r="C48" s="616">
        <v>39600</v>
      </c>
      <c r="D48" s="617" t="s">
        <v>784</v>
      </c>
      <c r="E48" s="703">
        <v>0.93100000000000005</v>
      </c>
      <c r="F48" s="703">
        <v>0.96099999999999997</v>
      </c>
      <c r="G48" s="624"/>
    </row>
    <row r="49" spans="1:7" ht="16.5" customHeight="1" x14ac:dyDescent="0.45">
      <c r="A49" s="618" t="s">
        <v>811</v>
      </c>
      <c r="B49" s="615" t="s">
        <v>18</v>
      </c>
      <c r="C49" s="616">
        <v>39965</v>
      </c>
      <c r="D49" s="617" t="s">
        <v>784</v>
      </c>
      <c r="E49" s="703">
        <v>0.81599999999999995</v>
      </c>
      <c r="F49" s="703">
        <v>0.84299999999999997</v>
      </c>
      <c r="G49" s="624"/>
    </row>
    <row r="50" spans="1:7" ht="16.5" customHeight="1" x14ac:dyDescent="0.45">
      <c r="A50" s="618" t="s">
        <v>811</v>
      </c>
      <c r="B50" s="615" t="s">
        <v>18</v>
      </c>
      <c r="C50" s="616">
        <v>40330</v>
      </c>
      <c r="D50" s="617" t="s">
        <v>784</v>
      </c>
      <c r="E50" s="703">
        <v>0.88700000000000001</v>
      </c>
      <c r="F50" s="703">
        <v>0.91500000000000004</v>
      </c>
      <c r="G50" s="624"/>
    </row>
    <row r="51" spans="1:7" ht="16.5" customHeight="1" x14ac:dyDescent="0.45">
      <c r="A51" s="618" t="s">
        <v>811</v>
      </c>
      <c r="B51" s="615" t="s">
        <v>18</v>
      </c>
      <c r="C51" s="616">
        <v>40695</v>
      </c>
      <c r="D51" s="617" t="s">
        <v>784</v>
      </c>
      <c r="E51" s="703">
        <v>0.91300000000000003</v>
      </c>
      <c r="F51" s="703">
        <v>0.93899999999999995</v>
      </c>
      <c r="G51" s="624"/>
    </row>
    <row r="52" spans="1:7" ht="16.5" customHeight="1" x14ac:dyDescent="0.45">
      <c r="A52" s="618" t="s">
        <v>811</v>
      </c>
      <c r="B52" s="615" t="s">
        <v>18</v>
      </c>
      <c r="C52" s="616">
        <v>41061</v>
      </c>
      <c r="D52" s="617" t="s">
        <v>784</v>
      </c>
      <c r="E52" s="703">
        <v>0.89600000000000002</v>
      </c>
      <c r="F52" s="703">
        <v>0.92400000000000004</v>
      </c>
      <c r="G52" s="624"/>
    </row>
    <row r="53" spans="1:7" ht="16.5" customHeight="1" x14ac:dyDescent="0.45">
      <c r="A53" s="618" t="s">
        <v>811</v>
      </c>
      <c r="B53" s="615" t="s">
        <v>18</v>
      </c>
      <c r="C53" s="616">
        <v>41426</v>
      </c>
      <c r="D53" s="617" t="s">
        <v>784</v>
      </c>
      <c r="E53" s="703">
        <v>1.0009999999999999</v>
      </c>
      <c r="F53" s="703">
        <v>1.0309999999999999</v>
      </c>
      <c r="G53" s="624"/>
    </row>
    <row r="54" spans="1:7" ht="16.5" customHeight="1" x14ac:dyDescent="0.45">
      <c r="A54" s="618" t="s">
        <v>811</v>
      </c>
      <c r="B54" s="615" t="s">
        <v>18</v>
      </c>
      <c r="C54" s="616">
        <v>41791</v>
      </c>
      <c r="D54" s="617" t="s">
        <v>784</v>
      </c>
      <c r="E54" s="703">
        <v>1.101</v>
      </c>
      <c r="F54" s="703">
        <v>1.1299999999999999</v>
      </c>
      <c r="G54" s="624"/>
    </row>
    <row r="55" spans="1:7" ht="16.5" customHeight="1" x14ac:dyDescent="0.45">
      <c r="A55" s="618" t="s">
        <v>811</v>
      </c>
      <c r="B55" s="615" t="s">
        <v>18</v>
      </c>
      <c r="C55" s="616">
        <v>42156</v>
      </c>
      <c r="D55" s="617" t="s">
        <v>784</v>
      </c>
      <c r="E55" s="703">
        <v>1.202</v>
      </c>
      <c r="F55" s="703">
        <v>1.2390000000000001</v>
      </c>
      <c r="G55" s="624"/>
    </row>
    <row r="56" spans="1:7" ht="16.5" customHeight="1" x14ac:dyDescent="0.45">
      <c r="A56" s="618" t="s">
        <v>811</v>
      </c>
      <c r="B56" s="615" t="s">
        <v>18</v>
      </c>
      <c r="C56" s="616">
        <v>42522</v>
      </c>
      <c r="D56" s="617" t="s">
        <v>784</v>
      </c>
      <c r="E56" s="703">
        <v>1.232</v>
      </c>
      <c r="F56" s="703">
        <v>1.2649999999999999</v>
      </c>
      <c r="G56" s="624"/>
    </row>
    <row r="57" spans="1:7" ht="16.5" customHeight="1" x14ac:dyDescent="0.45">
      <c r="A57" s="618" t="s">
        <v>811</v>
      </c>
      <c r="B57" s="615" t="s">
        <v>18</v>
      </c>
      <c r="C57" s="616">
        <v>42887</v>
      </c>
      <c r="D57" s="617" t="s">
        <v>784</v>
      </c>
      <c r="E57" s="703">
        <v>1.3979999999999999</v>
      </c>
      <c r="F57" s="703">
        <v>1.429</v>
      </c>
      <c r="G57" s="624"/>
    </row>
    <row r="58" spans="1:7" ht="16.5" customHeight="1" x14ac:dyDescent="0.45">
      <c r="A58" s="618" t="s">
        <v>811</v>
      </c>
      <c r="B58" s="615" t="s">
        <v>18</v>
      </c>
      <c r="C58" s="616">
        <v>43252</v>
      </c>
      <c r="D58" s="617" t="s">
        <v>784</v>
      </c>
      <c r="E58" s="703">
        <v>1.4470000000000001</v>
      </c>
      <c r="F58" s="703">
        <v>1.476</v>
      </c>
      <c r="G58" s="624"/>
    </row>
    <row r="59" spans="1:7" ht="16.5" customHeight="1" x14ac:dyDescent="0.45">
      <c r="A59" s="618" t="s">
        <v>805</v>
      </c>
      <c r="B59" s="615" t="s">
        <v>18</v>
      </c>
      <c r="C59" s="616">
        <v>43252</v>
      </c>
      <c r="D59" s="617" t="s">
        <v>784</v>
      </c>
      <c r="E59" s="704">
        <v>9.1999999999999998E-2</v>
      </c>
      <c r="F59" s="704">
        <v>8.5000000000000006E-2</v>
      </c>
      <c r="G59" s="624"/>
    </row>
    <row r="60" spans="1:7" ht="16.5" customHeight="1" x14ac:dyDescent="0.45">
      <c r="A60" s="618" t="s">
        <v>805</v>
      </c>
      <c r="B60" s="615" t="s">
        <v>709</v>
      </c>
      <c r="C60" s="616">
        <v>43252</v>
      </c>
      <c r="D60" s="617" t="s">
        <v>784</v>
      </c>
      <c r="E60" s="704">
        <v>8.8999999999999996E-2</v>
      </c>
      <c r="F60" s="704">
        <v>8.4000000000000005E-2</v>
      </c>
      <c r="G60" s="624"/>
    </row>
    <row r="61" spans="1:7" ht="16.5" customHeight="1" x14ac:dyDescent="0.45">
      <c r="A61" s="618" t="s">
        <v>806</v>
      </c>
      <c r="B61" s="615" t="s">
        <v>18</v>
      </c>
      <c r="C61" s="616">
        <v>43252</v>
      </c>
      <c r="D61" s="617" t="s">
        <v>784</v>
      </c>
      <c r="E61" s="704">
        <v>0.08</v>
      </c>
      <c r="F61" s="704">
        <v>8.2000000000000003E-2</v>
      </c>
      <c r="G61" s="624"/>
    </row>
    <row r="62" spans="1:7" ht="16.5" customHeight="1" x14ac:dyDescent="0.45">
      <c r="A62" s="618" t="s">
        <v>806</v>
      </c>
      <c r="B62" s="615" t="s">
        <v>709</v>
      </c>
      <c r="C62" s="616">
        <v>43252</v>
      </c>
      <c r="D62" s="617" t="s">
        <v>784</v>
      </c>
      <c r="E62" s="704">
        <v>8.1000000000000003E-2</v>
      </c>
      <c r="F62" s="704">
        <v>8.5999999999999993E-2</v>
      </c>
      <c r="G62" s="624"/>
    </row>
    <row r="63" spans="1:7" ht="16.5" customHeight="1" x14ac:dyDescent="0.45">
      <c r="A63" s="618" t="s">
        <v>807</v>
      </c>
      <c r="B63" s="615" t="s">
        <v>18</v>
      </c>
      <c r="C63" s="616">
        <v>43252</v>
      </c>
      <c r="D63" s="617" t="s">
        <v>784</v>
      </c>
      <c r="E63" s="704">
        <v>5.7000000000000002E-2</v>
      </c>
      <c r="F63" s="704">
        <v>5.8000000000000003E-2</v>
      </c>
      <c r="G63" s="624"/>
    </row>
    <row r="64" spans="1:7" ht="16.5" customHeight="1" x14ac:dyDescent="0.45">
      <c r="A64" s="618" t="s">
        <v>807</v>
      </c>
      <c r="B64" s="615" t="s">
        <v>709</v>
      </c>
      <c r="C64" s="616">
        <v>43252</v>
      </c>
      <c r="D64" s="617" t="s">
        <v>784</v>
      </c>
      <c r="E64" s="704">
        <v>0.06</v>
      </c>
      <c r="F64" s="704">
        <v>6.3E-2</v>
      </c>
      <c r="G64" s="624"/>
    </row>
    <row r="65" spans="1:7" ht="16.5" customHeight="1" x14ac:dyDescent="0.45">
      <c r="A65" s="618" t="s">
        <v>812</v>
      </c>
      <c r="B65" s="615" t="s">
        <v>18</v>
      </c>
      <c r="C65" s="616">
        <v>43252</v>
      </c>
      <c r="D65" s="617" t="s">
        <v>784</v>
      </c>
      <c r="E65" s="704">
        <v>0.23899999999999999</v>
      </c>
      <c r="F65" s="704">
        <v>0.111</v>
      </c>
      <c r="G65" s="624"/>
    </row>
    <row r="66" spans="1:7" ht="16.5" customHeight="1" x14ac:dyDescent="0.45">
      <c r="A66" s="618" t="s">
        <v>723</v>
      </c>
      <c r="B66" s="615" t="s">
        <v>18</v>
      </c>
      <c r="C66" s="616">
        <v>42887</v>
      </c>
      <c r="D66" s="617" t="s">
        <v>703</v>
      </c>
      <c r="E66" s="618">
        <v>28896</v>
      </c>
      <c r="F66" s="618">
        <v>24873</v>
      </c>
      <c r="G66" s="624"/>
    </row>
    <row r="67" spans="1:7" ht="16.5" customHeight="1" x14ac:dyDescent="0.45">
      <c r="A67" s="618" t="s">
        <v>723</v>
      </c>
      <c r="B67" s="615" t="s">
        <v>709</v>
      </c>
      <c r="C67" s="616">
        <v>42887</v>
      </c>
      <c r="D67" s="617" t="s">
        <v>703</v>
      </c>
      <c r="E67" s="618">
        <v>2175</v>
      </c>
      <c r="F67" s="618">
        <v>1860</v>
      </c>
      <c r="G67" s="624"/>
    </row>
    <row r="68" spans="1:7" ht="16.5" customHeight="1" x14ac:dyDescent="0.45">
      <c r="A68" s="618" t="s">
        <v>808</v>
      </c>
      <c r="B68" s="615" t="s">
        <v>18</v>
      </c>
      <c r="C68" s="616">
        <v>43252</v>
      </c>
      <c r="D68" s="617" t="s">
        <v>784</v>
      </c>
      <c r="E68" s="704">
        <v>9.1999999999999998E-2</v>
      </c>
      <c r="F68" s="704">
        <v>8.5000000000000006E-2</v>
      </c>
      <c r="G68" s="624"/>
    </row>
    <row r="69" spans="1:7" ht="16.5" customHeight="1" x14ac:dyDescent="0.45">
      <c r="A69" s="618" t="s">
        <v>808</v>
      </c>
      <c r="B69" s="615" t="s">
        <v>709</v>
      </c>
      <c r="C69" s="616">
        <v>43252</v>
      </c>
      <c r="D69" s="617" t="s">
        <v>784</v>
      </c>
      <c r="E69" s="704">
        <v>8.8999999999999996E-2</v>
      </c>
      <c r="F69" s="704">
        <v>8.4000000000000005E-2</v>
      </c>
      <c r="G69" s="624"/>
    </row>
    <row r="70" spans="1:7" ht="16.5" customHeight="1" x14ac:dyDescent="0.45">
      <c r="A70" s="618" t="s">
        <v>809</v>
      </c>
      <c r="B70" s="615" t="s">
        <v>18</v>
      </c>
      <c r="C70" s="616">
        <v>43252</v>
      </c>
      <c r="D70" s="617" t="s">
        <v>784</v>
      </c>
      <c r="E70" s="704">
        <v>8.3000000000000004E-2</v>
      </c>
      <c r="F70" s="704">
        <v>8.2000000000000003E-2</v>
      </c>
      <c r="G70" s="624"/>
    </row>
    <row r="71" spans="1:7" ht="16.5" customHeight="1" x14ac:dyDescent="0.45">
      <c r="A71" s="618" t="s">
        <v>809</v>
      </c>
      <c r="B71" s="615" t="s">
        <v>709</v>
      </c>
      <c r="C71" s="616">
        <v>43252</v>
      </c>
      <c r="D71" s="617" t="s">
        <v>784</v>
      </c>
      <c r="E71" s="704">
        <v>8.6999999999999994E-2</v>
      </c>
      <c r="F71" s="704">
        <v>8.5999999999999993E-2</v>
      </c>
      <c r="G71" s="624"/>
    </row>
    <row r="72" spans="1:7" s="694" customFormat="1" ht="16.5" customHeight="1" x14ac:dyDescent="0.45">
      <c r="A72" s="618" t="s">
        <v>791</v>
      </c>
      <c r="B72" s="615" t="s">
        <v>33</v>
      </c>
      <c r="C72" s="616">
        <v>43252</v>
      </c>
      <c r="D72" s="617" t="s">
        <v>784</v>
      </c>
      <c r="E72" s="692">
        <v>0</v>
      </c>
      <c r="F72" s="692">
        <v>0.35</v>
      </c>
      <c r="G72" s="693"/>
    </row>
    <row r="73" spans="1:7" s="694" customFormat="1" ht="16.5" customHeight="1" x14ac:dyDescent="0.45">
      <c r="A73" s="618" t="s">
        <v>792</v>
      </c>
      <c r="B73" s="615" t="s">
        <v>33</v>
      </c>
      <c r="C73" s="616">
        <v>43252</v>
      </c>
      <c r="D73" s="617" t="s">
        <v>784</v>
      </c>
      <c r="E73" s="692">
        <v>0.01</v>
      </c>
      <c r="F73" s="692">
        <v>0.09</v>
      </c>
      <c r="G73" s="693"/>
    </row>
    <row r="74" spans="1:7" s="694" customFormat="1" ht="16.5" customHeight="1" x14ac:dyDescent="0.45">
      <c r="A74" s="618" t="s">
        <v>793</v>
      </c>
      <c r="B74" s="615" t="s">
        <v>33</v>
      </c>
      <c r="C74" s="616">
        <v>43252</v>
      </c>
      <c r="D74" s="617" t="s">
        <v>784</v>
      </c>
      <c r="E74" s="692">
        <v>0</v>
      </c>
      <c r="F74" s="692">
        <v>0.03</v>
      </c>
      <c r="G74" s="693"/>
    </row>
    <row r="75" spans="1:7" s="694" customFormat="1" ht="16.5" customHeight="1" x14ac:dyDescent="0.45">
      <c r="A75" s="618" t="s">
        <v>794</v>
      </c>
      <c r="B75" s="615" t="s">
        <v>33</v>
      </c>
      <c r="C75" s="616">
        <v>43252</v>
      </c>
      <c r="D75" s="617" t="s">
        <v>784</v>
      </c>
      <c r="E75" s="692">
        <v>0</v>
      </c>
      <c r="F75" s="692">
        <v>0.03</v>
      </c>
      <c r="G75" s="693"/>
    </row>
    <row r="76" spans="1:7" s="694" customFormat="1" ht="16.5" customHeight="1" x14ac:dyDescent="0.45">
      <c r="A76" s="618" t="s">
        <v>795</v>
      </c>
      <c r="B76" s="615" t="s">
        <v>33</v>
      </c>
      <c r="C76" s="616">
        <v>43252</v>
      </c>
      <c r="D76" s="617" t="s">
        <v>784</v>
      </c>
      <c r="E76" s="692">
        <v>0</v>
      </c>
      <c r="F76" s="692">
        <v>7.0000000000000007E-2</v>
      </c>
      <c r="G76" s="693"/>
    </row>
    <row r="77" spans="1:7" s="694" customFormat="1" ht="16.5" customHeight="1" x14ac:dyDescent="0.45">
      <c r="A77" s="618" t="s">
        <v>796</v>
      </c>
      <c r="B77" s="615" t="s">
        <v>33</v>
      </c>
      <c r="C77" s="616">
        <v>43252</v>
      </c>
      <c r="D77" s="617" t="s">
        <v>784</v>
      </c>
      <c r="E77" s="692">
        <v>0</v>
      </c>
      <c r="F77" s="692">
        <v>0.02</v>
      </c>
      <c r="G77" s="693"/>
    </row>
    <row r="78" spans="1:7" s="694" customFormat="1" ht="16.5" customHeight="1" x14ac:dyDescent="0.45">
      <c r="A78" s="615" t="s">
        <v>724</v>
      </c>
      <c r="B78" s="615" t="s">
        <v>18</v>
      </c>
      <c r="C78" s="616">
        <v>42156</v>
      </c>
      <c r="D78" s="617" t="s">
        <v>703</v>
      </c>
      <c r="E78" s="618">
        <v>107524</v>
      </c>
      <c r="F78" s="618">
        <v>124019</v>
      </c>
      <c r="G78" s="693"/>
    </row>
    <row r="79" spans="1:7" ht="16.5" customHeight="1" x14ac:dyDescent="0.45">
      <c r="A79" s="615" t="s">
        <v>724</v>
      </c>
      <c r="B79" s="615" t="s">
        <v>17</v>
      </c>
      <c r="C79" s="616">
        <v>42156</v>
      </c>
      <c r="D79" s="617" t="s">
        <v>703</v>
      </c>
      <c r="E79" s="618">
        <v>38694</v>
      </c>
      <c r="F79" s="618">
        <v>55190</v>
      </c>
      <c r="G79" s="624"/>
    </row>
    <row r="80" spans="1:7" ht="16.5" customHeight="1" x14ac:dyDescent="0.45">
      <c r="A80" s="615" t="s">
        <v>724</v>
      </c>
      <c r="B80" s="615" t="s">
        <v>17</v>
      </c>
      <c r="C80" s="616">
        <v>42522</v>
      </c>
      <c r="D80" s="617" t="s">
        <v>703</v>
      </c>
      <c r="E80" s="618">
        <v>43263</v>
      </c>
      <c r="F80" s="618">
        <v>60173</v>
      </c>
      <c r="G80" s="624"/>
    </row>
    <row r="81" spans="1:7" ht="16.5" customHeight="1" x14ac:dyDescent="0.45">
      <c r="A81" s="615" t="s">
        <v>724</v>
      </c>
      <c r="B81" s="615" t="s">
        <v>18</v>
      </c>
      <c r="C81" s="616">
        <v>42522</v>
      </c>
      <c r="D81" s="617" t="s">
        <v>703</v>
      </c>
      <c r="E81" s="619">
        <v>116606</v>
      </c>
      <c r="F81" s="618">
        <v>133516</v>
      </c>
      <c r="G81" s="624"/>
    </row>
    <row r="82" spans="1:7" ht="16.5" customHeight="1" x14ac:dyDescent="0.45">
      <c r="A82" s="615" t="s">
        <v>724</v>
      </c>
      <c r="B82" s="615" t="s">
        <v>18</v>
      </c>
      <c r="C82" s="616">
        <v>42887</v>
      </c>
      <c r="D82" s="617" t="s">
        <v>703</v>
      </c>
      <c r="E82" s="618">
        <v>110434</v>
      </c>
      <c r="F82" s="618">
        <v>201113</v>
      </c>
      <c r="G82" s="624"/>
    </row>
    <row r="83" spans="1:7" ht="16.5" customHeight="1" x14ac:dyDescent="0.45">
      <c r="A83" s="615" t="s">
        <v>725</v>
      </c>
      <c r="B83" s="615" t="s">
        <v>18</v>
      </c>
      <c r="C83" s="616">
        <v>42887</v>
      </c>
      <c r="D83" s="617" t="s">
        <v>703</v>
      </c>
      <c r="E83" s="618">
        <v>6793</v>
      </c>
      <c r="F83" s="618">
        <v>8526</v>
      </c>
      <c r="G83" s="624"/>
    </row>
    <row r="84" spans="1:7" ht="16.5" customHeight="1" x14ac:dyDescent="0.45">
      <c r="A84" s="615" t="s">
        <v>726</v>
      </c>
      <c r="B84" s="615" t="s">
        <v>709</v>
      </c>
      <c r="C84" s="616">
        <v>42887</v>
      </c>
      <c r="D84" s="617" t="s">
        <v>703</v>
      </c>
      <c r="E84" s="618">
        <v>441649</v>
      </c>
      <c r="F84" s="618">
        <v>498025</v>
      </c>
      <c r="G84" s="624"/>
    </row>
    <row r="85" spans="1:7" ht="16.5" customHeight="1" x14ac:dyDescent="0.45">
      <c r="A85" s="615" t="s">
        <v>724</v>
      </c>
      <c r="B85" s="615" t="s">
        <v>709</v>
      </c>
      <c r="C85" s="616">
        <v>42887</v>
      </c>
      <c r="D85" s="617" t="s">
        <v>703</v>
      </c>
      <c r="E85" s="618">
        <v>16671</v>
      </c>
      <c r="F85" s="618">
        <v>77687</v>
      </c>
      <c r="G85" s="624"/>
    </row>
    <row r="86" spans="1:7" ht="16.5" customHeight="1" x14ac:dyDescent="0.45">
      <c r="A86" s="615" t="s">
        <v>725</v>
      </c>
      <c r="B86" s="615" t="s">
        <v>709</v>
      </c>
      <c r="C86" s="616">
        <v>42887</v>
      </c>
      <c r="D86" s="617" t="s">
        <v>703</v>
      </c>
      <c r="E86" s="618">
        <v>745</v>
      </c>
      <c r="F86" s="618">
        <v>2489</v>
      </c>
      <c r="G86" s="624"/>
    </row>
    <row r="87" spans="1:7" ht="16.5" customHeight="1" x14ac:dyDescent="0.45">
      <c r="A87" s="615" t="s">
        <v>727</v>
      </c>
      <c r="B87" s="615" t="s">
        <v>709</v>
      </c>
      <c r="C87" s="616">
        <v>42887</v>
      </c>
      <c r="D87" s="617" t="s">
        <v>703</v>
      </c>
      <c r="E87" s="618">
        <v>2053</v>
      </c>
      <c r="F87" s="618">
        <v>3338</v>
      </c>
      <c r="G87" s="624"/>
    </row>
    <row r="88" spans="1:7" ht="16.5" customHeight="1" x14ac:dyDescent="0.45">
      <c r="A88" s="615" t="s">
        <v>724</v>
      </c>
      <c r="B88" s="615" t="s">
        <v>17</v>
      </c>
      <c r="C88" s="616">
        <v>42887</v>
      </c>
      <c r="D88" s="617" t="s">
        <v>703</v>
      </c>
      <c r="E88" s="618">
        <v>35815</v>
      </c>
      <c r="F88" s="618">
        <v>66239</v>
      </c>
      <c r="G88" s="624"/>
    </row>
    <row r="89" spans="1:7" s="694" customFormat="1" ht="16.5" customHeight="1" x14ac:dyDescent="0.45">
      <c r="A89" s="615" t="s">
        <v>785</v>
      </c>
      <c r="B89" s="615" t="s">
        <v>18</v>
      </c>
      <c r="C89" s="616">
        <v>42887</v>
      </c>
      <c r="D89" s="617" t="s">
        <v>784</v>
      </c>
      <c r="E89" s="692">
        <v>0</v>
      </c>
      <c r="F89" s="692">
        <v>0.34</v>
      </c>
      <c r="G89" s="693"/>
    </row>
    <row r="90" spans="1:7" s="694" customFormat="1" ht="16.5" customHeight="1" x14ac:dyDescent="0.45">
      <c r="A90" s="615" t="s">
        <v>786</v>
      </c>
      <c r="B90" s="615" t="s">
        <v>18</v>
      </c>
      <c r="C90" s="616">
        <v>42887</v>
      </c>
      <c r="D90" s="617" t="s">
        <v>784</v>
      </c>
      <c r="E90" s="692">
        <v>0</v>
      </c>
      <c r="F90" s="692">
        <v>0.08</v>
      </c>
      <c r="G90" s="693"/>
    </row>
    <row r="91" spans="1:7" s="694" customFormat="1" ht="16.5" customHeight="1" x14ac:dyDescent="0.45">
      <c r="A91" s="615" t="s">
        <v>787</v>
      </c>
      <c r="B91" s="615" t="s">
        <v>18</v>
      </c>
      <c r="C91" s="616">
        <v>42887</v>
      </c>
      <c r="D91" s="617" t="s">
        <v>784</v>
      </c>
      <c r="E91" s="692">
        <v>0</v>
      </c>
      <c r="F91" s="692">
        <v>0.02</v>
      </c>
      <c r="G91" s="693"/>
    </row>
    <row r="92" spans="1:7" s="694" customFormat="1" ht="16.5" customHeight="1" x14ac:dyDescent="0.45">
      <c r="A92" s="615" t="s">
        <v>788</v>
      </c>
      <c r="B92" s="615" t="s">
        <v>18</v>
      </c>
      <c r="C92" s="616">
        <v>42887</v>
      </c>
      <c r="D92" s="617" t="s">
        <v>784</v>
      </c>
      <c r="E92" s="692">
        <v>0</v>
      </c>
      <c r="F92" s="692">
        <v>0.02</v>
      </c>
      <c r="G92" s="693"/>
    </row>
    <row r="93" spans="1:7" s="694" customFormat="1" ht="16.5" customHeight="1" x14ac:dyDescent="0.45">
      <c r="A93" s="615" t="s">
        <v>789</v>
      </c>
      <c r="B93" s="615" t="s">
        <v>18</v>
      </c>
      <c r="C93" s="616">
        <v>42887</v>
      </c>
      <c r="D93" s="617" t="s">
        <v>784</v>
      </c>
      <c r="E93" s="692">
        <v>0</v>
      </c>
      <c r="F93" s="692">
        <v>7.0000000000000007E-2</v>
      </c>
      <c r="G93" s="693"/>
    </row>
    <row r="94" spans="1:7" s="694" customFormat="1" ht="16.5" customHeight="1" x14ac:dyDescent="0.45">
      <c r="A94" s="615" t="s">
        <v>790</v>
      </c>
      <c r="B94" s="615" t="s">
        <v>18</v>
      </c>
      <c r="C94" s="616">
        <v>42887</v>
      </c>
      <c r="D94" s="617" t="s">
        <v>784</v>
      </c>
      <c r="E94" s="692">
        <v>0</v>
      </c>
      <c r="F94" s="692">
        <v>0.01</v>
      </c>
      <c r="G94" s="693"/>
    </row>
    <row r="95" spans="1:7" s="694" customFormat="1" ht="16.5" customHeight="1" x14ac:dyDescent="0.45">
      <c r="A95" s="615" t="s">
        <v>785</v>
      </c>
      <c r="B95" s="615" t="s">
        <v>16</v>
      </c>
      <c r="C95" s="616">
        <v>42887</v>
      </c>
      <c r="D95" s="617" t="s">
        <v>784</v>
      </c>
      <c r="E95" s="692">
        <v>0</v>
      </c>
      <c r="F95" s="692">
        <v>0.33</v>
      </c>
      <c r="G95" s="693"/>
    </row>
    <row r="96" spans="1:7" s="694" customFormat="1" ht="16.5" customHeight="1" x14ac:dyDescent="0.45">
      <c r="A96" s="615" t="s">
        <v>786</v>
      </c>
      <c r="B96" s="615" t="s">
        <v>16</v>
      </c>
      <c r="C96" s="616">
        <v>42887</v>
      </c>
      <c r="D96" s="617" t="s">
        <v>784</v>
      </c>
      <c r="E96" s="692">
        <v>0</v>
      </c>
      <c r="F96" s="692">
        <v>0.17</v>
      </c>
      <c r="G96" s="693"/>
    </row>
    <row r="97" spans="1:7" s="694" customFormat="1" ht="16.5" customHeight="1" x14ac:dyDescent="0.45">
      <c r="A97" s="615" t="s">
        <v>787</v>
      </c>
      <c r="B97" s="615" t="s">
        <v>16</v>
      </c>
      <c r="C97" s="616">
        <v>42887</v>
      </c>
      <c r="D97" s="617" t="s">
        <v>784</v>
      </c>
      <c r="E97" s="692">
        <v>0</v>
      </c>
      <c r="F97" s="692">
        <v>0.13</v>
      </c>
      <c r="G97" s="693"/>
    </row>
    <row r="98" spans="1:7" s="694" customFormat="1" ht="16.5" customHeight="1" x14ac:dyDescent="0.45">
      <c r="A98" s="615" t="s">
        <v>788</v>
      </c>
      <c r="B98" s="615" t="s">
        <v>16</v>
      </c>
      <c r="C98" s="616">
        <v>42887</v>
      </c>
      <c r="D98" s="617" t="s">
        <v>784</v>
      </c>
      <c r="E98" s="692">
        <v>0</v>
      </c>
      <c r="F98" s="692">
        <v>0.05</v>
      </c>
      <c r="G98" s="693"/>
    </row>
    <row r="99" spans="1:7" s="694" customFormat="1" ht="16.5" customHeight="1" x14ac:dyDescent="0.45">
      <c r="A99" s="615" t="s">
        <v>789</v>
      </c>
      <c r="B99" s="615" t="s">
        <v>16</v>
      </c>
      <c r="C99" s="616">
        <v>42887</v>
      </c>
      <c r="D99" s="617" t="s">
        <v>784</v>
      </c>
      <c r="E99" s="692">
        <v>0</v>
      </c>
      <c r="F99" s="692">
        <v>0.16</v>
      </c>
      <c r="G99" s="693"/>
    </row>
    <row r="100" spans="1:7" s="694" customFormat="1" ht="16.5" customHeight="1" x14ac:dyDescent="0.45">
      <c r="A100" s="615" t="s">
        <v>790</v>
      </c>
      <c r="B100" s="615" t="s">
        <v>16</v>
      </c>
      <c r="C100" s="616">
        <v>42887</v>
      </c>
      <c r="D100" s="617" t="s">
        <v>784</v>
      </c>
      <c r="E100" s="692">
        <v>0</v>
      </c>
      <c r="F100" s="692">
        <v>7.0000000000000007E-2</v>
      </c>
      <c r="G100" s="693"/>
    </row>
    <row r="101" spans="1:7" s="694" customFormat="1" ht="16.5" customHeight="1" x14ac:dyDescent="0.45">
      <c r="A101" s="615" t="s">
        <v>785</v>
      </c>
      <c r="B101" s="615" t="s">
        <v>18</v>
      </c>
      <c r="C101" s="616">
        <v>43252</v>
      </c>
      <c r="D101" s="617" t="s">
        <v>784</v>
      </c>
      <c r="E101" s="692">
        <v>0</v>
      </c>
      <c r="F101" s="692">
        <v>0.35</v>
      </c>
      <c r="G101" s="693"/>
    </row>
    <row r="102" spans="1:7" s="694" customFormat="1" ht="16.5" customHeight="1" x14ac:dyDescent="0.45">
      <c r="A102" s="615" t="s">
        <v>786</v>
      </c>
      <c r="B102" s="615" t="s">
        <v>18</v>
      </c>
      <c r="C102" s="616">
        <v>43252</v>
      </c>
      <c r="D102" s="617" t="s">
        <v>784</v>
      </c>
      <c r="E102" s="692">
        <v>0</v>
      </c>
      <c r="F102" s="692">
        <v>0.09</v>
      </c>
      <c r="G102" s="693"/>
    </row>
    <row r="103" spans="1:7" s="694" customFormat="1" ht="16.5" customHeight="1" x14ac:dyDescent="0.45">
      <c r="A103" s="615" t="s">
        <v>787</v>
      </c>
      <c r="B103" s="615" t="s">
        <v>18</v>
      </c>
      <c r="C103" s="616">
        <v>43252</v>
      </c>
      <c r="D103" s="617" t="s">
        <v>784</v>
      </c>
      <c r="E103" s="692">
        <v>0</v>
      </c>
      <c r="F103" s="692">
        <v>0.03</v>
      </c>
      <c r="G103" s="693"/>
    </row>
    <row r="104" spans="1:7" s="694" customFormat="1" ht="16.5" customHeight="1" x14ac:dyDescent="0.45">
      <c r="A104" s="615" t="s">
        <v>788</v>
      </c>
      <c r="B104" s="615" t="s">
        <v>18</v>
      </c>
      <c r="C104" s="616">
        <v>43252</v>
      </c>
      <c r="D104" s="617" t="s">
        <v>784</v>
      </c>
      <c r="E104" s="692">
        <v>0</v>
      </c>
      <c r="F104" s="692">
        <v>0.03</v>
      </c>
      <c r="G104" s="693"/>
    </row>
    <row r="105" spans="1:7" s="694" customFormat="1" ht="16.5" customHeight="1" x14ac:dyDescent="0.45">
      <c r="A105" s="615" t="s">
        <v>789</v>
      </c>
      <c r="B105" s="615" t="s">
        <v>18</v>
      </c>
      <c r="C105" s="616">
        <v>43252</v>
      </c>
      <c r="D105" s="617" t="s">
        <v>784</v>
      </c>
      <c r="E105" s="692">
        <v>0</v>
      </c>
      <c r="F105" s="692">
        <v>7.0000000000000007E-2</v>
      </c>
      <c r="G105" s="693"/>
    </row>
    <row r="106" spans="1:7" s="694" customFormat="1" ht="16.5" customHeight="1" x14ac:dyDescent="0.45">
      <c r="A106" s="615" t="s">
        <v>790</v>
      </c>
      <c r="B106" s="615" t="s">
        <v>18</v>
      </c>
      <c r="C106" s="616">
        <v>43252</v>
      </c>
      <c r="D106" s="617" t="s">
        <v>784</v>
      </c>
      <c r="E106" s="692">
        <v>0</v>
      </c>
      <c r="F106" s="692">
        <v>0.02</v>
      </c>
      <c r="G106" s="693"/>
    </row>
    <row r="107" spans="1:7" s="694" customFormat="1" ht="16.5" customHeight="1" x14ac:dyDescent="0.45">
      <c r="A107" s="615" t="s">
        <v>785</v>
      </c>
      <c r="B107" s="615" t="s">
        <v>16</v>
      </c>
      <c r="C107" s="616">
        <v>43252</v>
      </c>
      <c r="D107" s="617" t="s">
        <v>784</v>
      </c>
      <c r="E107" s="692">
        <v>0</v>
      </c>
      <c r="F107" s="692">
        <v>0.35</v>
      </c>
      <c r="G107" s="693"/>
    </row>
    <row r="108" spans="1:7" s="694" customFormat="1" ht="16.5" customHeight="1" x14ac:dyDescent="0.45">
      <c r="A108" s="615" t="s">
        <v>786</v>
      </c>
      <c r="B108" s="615" t="s">
        <v>16</v>
      </c>
      <c r="C108" s="616">
        <v>43252</v>
      </c>
      <c r="D108" s="617" t="s">
        <v>784</v>
      </c>
      <c r="E108" s="692">
        <v>0</v>
      </c>
      <c r="F108" s="692">
        <v>0.18</v>
      </c>
      <c r="G108" s="693"/>
    </row>
    <row r="109" spans="1:7" s="694" customFormat="1" ht="16.5" customHeight="1" x14ac:dyDescent="0.45">
      <c r="A109" s="615" t="s">
        <v>787</v>
      </c>
      <c r="B109" s="615" t="s">
        <v>16</v>
      </c>
      <c r="C109" s="616">
        <v>43252</v>
      </c>
      <c r="D109" s="617" t="s">
        <v>784</v>
      </c>
      <c r="E109" s="692">
        <v>0</v>
      </c>
      <c r="F109" s="692">
        <v>0.16</v>
      </c>
      <c r="G109" s="693"/>
    </row>
    <row r="110" spans="1:7" s="694" customFormat="1" ht="16.5" customHeight="1" x14ac:dyDescent="0.45">
      <c r="A110" s="615" t="s">
        <v>788</v>
      </c>
      <c r="B110" s="615" t="s">
        <v>16</v>
      </c>
      <c r="C110" s="616">
        <v>43252</v>
      </c>
      <c r="D110" s="617" t="s">
        <v>784</v>
      </c>
      <c r="E110" s="692">
        <v>0</v>
      </c>
      <c r="F110" s="692">
        <v>7.0000000000000007E-2</v>
      </c>
      <c r="G110" s="693"/>
    </row>
    <row r="111" spans="1:7" s="694" customFormat="1" ht="16.5" customHeight="1" x14ac:dyDescent="0.45">
      <c r="A111" s="615" t="s">
        <v>789</v>
      </c>
      <c r="B111" s="615" t="s">
        <v>16</v>
      </c>
      <c r="C111" s="616">
        <v>43252</v>
      </c>
      <c r="D111" s="617" t="s">
        <v>784</v>
      </c>
      <c r="E111" s="692">
        <v>0</v>
      </c>
      <c r="F111" s="692">
        <v>0.17</v>
      </c>
      <c r="G111" s="693"/>
    </row>
    <row r="112" spans="1:7" s="694" customFormat="1" ht="16.5" customHeight="1" x14ac:dyDescent="0.45">
      <c r="A112" s="615" t="s">
        <v>790</v>
      </c>
      <c r="B112" s="615" t="s">
        <v>16</v>
      </c>
      <c r="C112" s="616">
        <v>43252</v>
      </c>
      <c r="D112" s="617" t="s">
        <v>784</v>
      </c>
      <c r="E112" s="692">
        <v>0</v>
      </c>
      <c r="F112" s="692">
        <v>0.08</v>
      </c>
      <c r="G112" s="693"/>
    </row>
    <row r="113" spans="1:8" ht="16.5" customHeight="1" x14ac:dyDescent="0.45">
      <c r="A113" s="615" t="s">
        <v>728</v>
      </c>
      <c r="B113" s="615" t="s">
        <v>33</v>
      </c>
      <c r="C113" s="616">
        <v>42887</v>
      </c>
      <c r="D113" s="617" t="s">
        <v>703</v>
      </c>
      <c r="E113" s="618">
        <v>148572</v>
      </c>
      <c r="F113" s="618">
        <v>168159</v>
      </c>
      <c r="G113" s="624"/>
    </row>
    <row r="114" spans="1:8" ht="16.5" customHeight="1" x14ac:dyDescent="0.45">
      <c r="A114" s="615" t="s">
        <v>729</v>
      </c>
      <c r="B114" s="615" t="s">
        <v>709</v>
      </c>
      <c r="C114" s="616">
        <v>41791</v>
      </c>
      <c r="D114" s="617" t="s">
        <v>703</v>
      </c>
      <c r="E114" s="655" t="s">
        <v>761</v>
      </c>
      <c r="F114" s="618">
        <v>249</v>
      </c>
      <c r="G114" s="624"/>
    </row>
    <row r="115" spans="1:8" ht="16.5" customHeight="1" x14ac:dyDescent="0.45">
      <c r="A115" s="615" t="s">
        <v>730</v>
      </c>
      <c r="B115" s="615" t="s">
        <v>709</v>
      </c>
      <c r="C115" s="616">
        <v>41791</v>
      </c>
      <c r="D115" s="617" t="s">
        <v>703</v>
      </c>
      <c r="E115" s="655" t="s">
        <v>761</v>
      </c>
      <c r="F115" s="618">
        <v>114</v>
      </c>
      <c r="G115" s="624"/>
    </row>
    <row r="116" spans="1:8" ht="16.5" customHeight="1" x14ac:dyDescent="0.45">
      <c r="A116" s="615" t="s">
        <v>729</v>
      </c>
      <c r="B116" s="615" t="s">
        <v>18</v>
      </c>
      <c r="C116" s="616">
        <v>41791</v>
      </c>
      <c r="D116" s="617" t="s">
        <v>703</v>
      </c>
      <c r="E116" s="618">
        <v>1896</v>
      </c>
      <c r="F116" s="618">
        <v>1125</v>
      </c>
      <c r="G116" s="624"/>
    </row>
    <row r="117" spans="1:8" ht="16.5" customHeight="1" x14ac:dyDescent="0.45">
      <c r="A117" s="615" t="s">
        <v>730</v>
      </c>
      <c r="B117" s="615" t="s">
        <v>18</v>
      </c>
      <c r="C117" s="616">
        <v>41791</v>
      </c>
      <c r="D117" s="617" t="s">
        <v>703</v>
      </c>
      <c r="E117" s="655" t="s">
        <v>761</v>
      </c>
      <c r="F117" s="618">
        <v>217</v>
      </c>
      <c r="G117" s="624"/>
    </row>
    <row r="118" spans="1:8" ht="16.5" customHeight="1" x14ac:dyDescent="0.45">
      <c r="A118" s="615" t="s">
        <v>731</v>
      </c>
      <c r="B118" s="615" t="s">
        <v>18</v>
      </c>
      <c r="C118" s="616">
        <v>41791</v>
      </c>
      <c r="D118" s="617" t="s">
        <v>703</v>
      </c>
      <c r="E118" s="655" t="s">
        <v>761</v>
      </c>
      <c r="F118" s="618">
        <v>49</v>
      </c>
      <c r="G118" s="624"/>
    </row>
    <row r="119" spans="1:8" ht="16.5" customHeight="1" x14ac:dyDescent="0.45">
      <c r="A119" s="615" t="s">
        <v>732</v>
      </c>
      <c r="B119" s="615" t="s">
        <v>18</v>
      </c>
      <c r="C119" s="616">
        <v>41791</v>
      </c>
      <c r="D119" s="617" t="s">
        <v>703</v>
      </c>
      <c r="E119" s="655" t="s">
        <v>761</v>
      </c>
      <c r="F119" s="618">
        <v>23</v>
      </c>
      <c r="G119" s="624"/>
    </row>
    <row r="120" spans="1:8" ht="16.5" customHeight="1" x14ac:dyDescent="0.45">
      <c r="A120" s="615" t="s">
        <v>733</v>
      </c>
      <c r="B120" s="615" t="s">
        <v>17</v>
      </c>
      <c r="C120" s="616">
        <v>42887</v>
      </c>
      <c r="D120" s="617" t="s">
        <v>703</v>
      </c>
      <c r="E120" s="618">
        <v>86</v>
      </c>
      <c r="F120" s="618">
        <v>210</v>
      </c>
      <c r="G120" s="624"/>
    </row>
    <row r="121" spans="1:8" ht="16.5" customHeight="1" x14ac:dyDescent="0.45">
      <c r="A121" s="615" t="s">
        <v>729</v>
      </c>
      <c r="B121" s="615" t="s">
        <v>17</v>
      </c>
      <c r="C121" s="616">
        <v>42887</v>
      </c>
      <c r="D121" s="617" t="s">
        <v>703</v>
      </c>
      <c r="E121" s="655" t="s">
        <v>761</v>
      </c>
      <c r="F121" s="618">
        <v>1483</v>
      </c>
      <c r="G121" s="624"/>
    </row>
    <row r="122" spans="1:8" ht="16.5" customHeight="1" x14ac:dyDescent="0.45">
      <c r="A122" s="615" t="s">
        <v>734</v>
      </c>
      <c r="B122" s="615" t="s">
        <v>17</v>
      </c>
      <c r="C122" s="616">
        <v>42887</v>
      </c>
      <c r="D122" s="617" t="s">
        <v>703</v>
      </c>
      <c r="E122" s="618">
        <v>173</v>
      </c>
      <c r="F122" s="618">
        <v>275</v>
      </c>
      <c r="G122" s="624"/>
    </row>
    <row r="123" spans="1:8" ht="16.5" customHeight="1" x14ac:dyDescent="0.45">
      <c r="A123" s="615" t="s">
        <v>729</v>
      </c>
      <c r="B123" s="615" t="s">
        <v>18</v>
      </c>
      <c r="C123" s="616">
        <v>42887</v>
      </c>
      <c r="D123" s="617" t="s">
        <v>703</v>
      </c>
      <c r="E123" s="618">
        <v>1979</v>
      </c>
      <c r="F123" s="618">
        <v>2688</v>
      </c>
      <c r="G123" s="624"/>
    </row>
    <row r="124" spans="1:8" ht="16.5" customHeight="1" x14ac:dyDescent="0.45">
      <c r="A124" s="615" t="s">
        <v>730</v>
      </c>
      <c r="B124" s="615" t="s">
        <v>18</v>
      </c>
      <c r="C124" s="616">
        <v>42887</v>
      </c>
      <c r="D124" s="617" t="s">
        <v>703</v>
      </c>
      <c r="E124" s="618">
        <v>690</v>
      </c>
      <c r="F124" s="618">
        <v>941</v>
      </c>
      <c r="G124" s="624"/>
    </row>
    <row r="125" spans="1:8" ht="16.5" customHeight="1" x14ac:dyDescent="0.45">
      <c r="A125" s="615" t="s">
        <v>734</v>
      </c>
      <c r="B125" s="615" t="s">
        <v>18</v>
      </c>
      <c r="C125" s="616">
        <v>42887</v>
      </c>
      <c r="D125" s="617" t="s">
        <v>703</v>
      </c>
      <c r="E125" s="618">
        <v>534</v>
      </c>
      <c r="F125" s="618">
        <v>635</v>
      </c>
      <c r="G125" s="624"/>
    </row>
    <row r="126" spans="1:8" s="694" customFormat="1" ht="16.5" customHeight="1" x14ac:dyDescent="0.45">
      <c r="A126" s="615" t="s">
        <v>797</v>
      </c>
      <c r="B126" s="615" t="s">
        <v>132</v>
      </c>
      <c r="C126" s="616">
        <v>43252</v>
      </c>
      <c r="D126" s="617" t="s">
        <v>784</v>
      </c>
      <c r="E126" s="695" t="s">
        <v>799</v>
      </c>
      <c r="F126" s="695" t="s">
        <v>800</v>
      </c>
      <c r="G126" s="696"/>
      <c r="H126" s="696"/>
    </row>
    <row r="127" spans="1:8" s="694" customFormat="1" ht="16.5" customHeight="1" x14ac:dyDescent="0.45">
      <c r="A127" s="615" t="s">
        <v>798</v>
      </c>
      <c r="B127" s="615" t="s">
        <v>132</v>
      </c>
      <c r="C127" s="616">
        <v>43252</v>
      </c>
      <c r="D127" s="617" t="s">
        <v>784</v>
      </c>
      <c r="E127" s="695" t="s">
        <v>799</v>
      </c>
      <c r="F127" s="695" t="s">
        <v>800</v>
      </c>
      <c r="G127" s="696"/>
      <c r="H127" s="696"/>
    </row>
    <row r="128" spans="1:8" s="694" customFormat="1" ht="16.5" customHeight="1" x14ac:dyDescent="0.45">
      <c r="A128" s="615" t="s">
        <v>798</v>
      </c>
      <c r="B128" s="615" t="s">
        <v>178</v>
      </c>
      <c r="C128" s="616">
        <v>43252</v>
      </c>
      <c r="D128" s="617" t="s">
        <v>784</v>
      </c>
      <c r="E128" s="695" t="s">
        <v>801</v>
      </c>
      <c r="F128" s="697" t="s">
        <v>802</v>
      </c>
      <c r="G128" s="696"/>
      <c r="H128" s="696"/>
    </row>
    <row r="129" spans="1:7" ht="16.5" customHeight="1" x14ac:dyDescent="0.45">
      <c r="A129" s="615" t="s">
        <v>735</v>
      </c>
      <c r="B129" s="615" t="s">
        <v>441</v>
      </c>
      <c r="C129" s="616">
        <v>42887</v>
      </c>
      <c r="D129" s="617" t="s">
        <v>703</v>
      </c>
      <c r="E129" s="618">
        <v>467</v>
      </c>
      <c r="F129" s="618">
        <v>-705</v>
      </c>
      <c r="G129" s="624"/>
    </row>
    <row r="130" spans="1:7" ht="16.5" customHeight="1" x14ac:dyDescent="0.45">
      <c r="A130" s="620" t="s">
        <v>736</v>
      </c>
      <c r="B130" s="615" t="s">
        <v>16</v>
      </c>
      <c r="C130" s="616">
        <v>42887</v>
      </c>
      <c r="D130" s="617" t="s">
        <v>703</v>
      </c>
      <c r="E130" s="618">
        <v>9589</v>
      </c>
      <c r="F130" s="618">
        <v>7370</v>
      </c>
      <c r="G130" s="624"/>
    </row>
    <row r="131" spans="1:7" ht="16.5" customHeight="1" x14ac:dyDescent="0.45">
      <c r="A131" s="620" t="s">
        <v>737</v>
      </c>
      <c r="B131" s="615" t="s">
        <v>16</v>
      </c>
      <c r="C131" s="616">
        <v>42887</v>
      </c>
      <c r="D131" s="617" t="s">
        <v>703</v>
      </c>
      <c r="E131" s="618">
        <v>1824</v>
      </c>
      <c r="F131" s="618">
        <v>1603</v>
      </c>
      <c r="G131" s="624"/>
    </row>
    <row r="132" spans="1:7" ht="16.5" customHeight="1" x14ac:dyDescent="0.45">
      <c r="A132" s="620" t="s">
        <v>738</v>
      </c>
      <c r="B132" s="615" t="s">
        <v>16</v>
      </c>
      <c r="C132" s="616">
        <v>42887</v>
      </c>
      <c r="D132" s="617" t="s">
        <v>703</v>
      </c>
      <c r="E132" s="618">
        <v>6181</v>
      </c>
      <c r="F132" s="618">
        <v>7613</v>
      </c>
      <c r="G132" s="624"/>
    </row>
    <row r="133" spans="1:7" s="540" customFormat="1" ht="16.5" customHeight="1" x14ac:dyDescent="0.45">
      <c r="A133" s="615" t="s">
        <v>735</v>
      </c>
      <c r="B133" s="615" t="s">
        <v>709</v>
      </c>
      <c r="C133" s="616">
        <v>42887</v>
      </c>
      <c r="D133" s="617" t="s">
        <v>703</v>
      </c>
      <c r="E133" s="618">
        <v>271</v>
      </c>
      <c r="F133" s="618">
        <v>-1176</v>
      </c>
      <c r="G133" s="705"/>
    </row>
    <row r="134" spans="1:7" s="540" customFormat="1" ht="16.5" customHeight="1" x14ac:dyDescent="0.45">
      <c r="A134" s="615" t="s">
        <v>735</v>
      </c>
      <c r="B134" s="615" t="s">
        <v>18</v>
      </c>
      <c r="C134" s="616">
        <v>42887</v>
      </c>
      <c r="D134" s="617" t="s">
        <v>703</v>
      </c>
      <c r="E134" s="618">
        <v>-9104</v>
      </c>
      <c r="F134" s="618">
        <v>-11833</v>
      </c>
      <c r="G134" s="705"/>
    </row>
    <row r="135" spans="1:7" s="540" customFormat="1" ht="4.5" customHeight="1" x14ac:dyDescent="0.45">
      <c r="A135" s="548"/>
      <c r="B135" s="549"/>
      <c r="C135" s="549"/>
      <c r="D135" s="550"/>
      <c r="E135" s="550"/>
      <c r="F135" s="656"/>
      <c r="G135" s="705"/>
    </row>
    <row r="136" spans="1:7" s="540" customFormat="1" ht="12" customHeight="1" x14ac:dyDescent="0.45">
      <c r="A136" s="542"/>
      <c r="B136" s="543"/>
      <c r="C136" s="543"/>
      <c r="D136" s="544"/>
      <c r="E136" s="544"/>
      <c r="F136" s="539"/>
      <c r="G136" s="705"/>
    </row>
    <row r="137" spans="1:7" s="540" customFormat="1" ht="16.5" customHeight="1" x14ac:dyDescent="0.45">
      <c r="A137" s="542" t="s">
        <v>803</v>
      </c>
      <c r="B137" s="543"/>
      <c r="C137" s="543"/>
      <c r="D137" s="544"/>
      <c r="E137" s="544"/>
      <c r="F137" s="539"/>
      <c r="G137" s="705"/>
    </row>
    <row r="138" spans="1:7" ht="16.5" customHeight="1" x14ac:dyDescent="0.45">
      <c r="A138" s="542"/>
      <c r="B138" s="543"/>
      <c r="C138" s="543"/>
      <c r="D138" s="544"/>
      <c r="E138" s="544"/>
      <c r="G138" s="624"/>
    </row>
    <row r="139" spans="1:7" ht="16.5" customHeight="1" x14ac:dyDescent="0.45">
      <c r="A139" s="542"/>
      <c r="B139" s="543"/>
      <c r="C139" s="543"/>
      <c r="D139" s="544"/>
      <c r="E139" s="544"/>
      <c r="G139" s="624"/>
    </row>
    <row r="140" spans="1:7" ht="16.5" customHeight="1" x14ac:dyDescent="0.45">
      <c r="A140" s="542"/>
      <c r="B140" s="543"/>
      <c r="C140" s="543"/>
      <c r="D140" s="544"/>
      <c r="E140" s="544"/>
      <c r="G140" s="624"/>
    </row>
    <row r="141" spans="1:7" ht="16.5" customHeight="1" x14ac:dyDescent="0.45">
      <c r="A141" s="542"/>
      <c r="B141" s="543"/>
      <c r="C141" s="543"/>
      <c r="D141" s="544"/>
      <c r="E141" s="544"/>
      <c r="G141" s="624"/>
    </row>
    <row r="142" spans="1:7" ht="16.5" customHeight="1" x14ac:dyDescent="0.45">
      <c r="A142" s="542"/>
      <c r="B142" s="543"/>
      <c r="C142" s="543"/>
      <c r="D142" s="544"/>
      <c r="E142" s="544"/>
      <c r="G142" s="624"/>
    </row>
    <row r="143" spans="1:7" ht="16.5" customHeight="1" x14ac:dyDescent="0.45">
      <c r="A143" s="542"/>
      <c r="B143" s="543"/>
      <c r="C143" s="543"/>
      <c r="D143" s="544"/>
      <c r="E143" s="544"/>
      <c r="G143" s="624"/>
    </row>
    <row r="144" spans="1:7" ht="16.5" customHeight="1" x14ac:dyDescent="0.45">
      <c r="A144" s="542"/>
      <c r="B144" s="543"/>
      <c r="C144" s="543"/>
      <c r="D144" s="544"/>
      <c r="E144" s="544"/>
      <c r="G144" s="624"/>
    </row>
    <row r="145" spans="1:7" ht="16.5" customHeight="1" x14ac:dyDescent="0.45">
      <c r="A145" s="542"/>
      <c r="B145" s="543"/>
      <c r="C145" s="543"/>
      <c r="D145" s="544"/>
      <c r="E145" s="544"/>
      <c r="G145" s="624"/>
    </row>
    <row r="146" spans="1:7" ht="16.5" customHeight="1" x14ac:dyDescent="0.45">
      <c r="A146" s="542"/>
      <c r="B146" s="543"/>
      <c r="C146" s="543"/>
      <c r="D146" s="544"/>
      <c r="E146" s="544"/>
      <c r="G146" s="624"/>
    </row>
    <row r="147" spans="1:7" ht="16.5" customHeight="1" x14ac:dyDescent="0.45">
      <c r="A147" s="542"/>
      <c r="B147" s="543"/>
      <c r="C147" s="543"/>
      <c r="D147" s="544"/>
      <c r="E147" s="544"/>
      <c r="G147" s="624"/>
    </row>
    <row r="148" spans="1:7" ht="16.5" customHeight="1" x14ac:dyDescent="0.45">
      <c r="A148" s="542"/>
      <c r="B148" s="543"/>
      <c r="C148" s="543"/>
      <c r="D148" s="544"/>
      <c r="E148" s="544"/>
      <c r="G148" s="624"/>
    </row>
    <row r="149" spans="1:7" ht="16.5" customHeight="1" x14ac:dyDescent="0.45">
      <c r="A149" s="542"/>
      <c r="B149" s="543"/>
      <c r="C149" s="543"/>
      <c r="D149" s="544"/>
      <c r="E149" s="544"/>
      <c r="G149" s="624"/>
    </row>
    <row r="150" spans="1:7" ht="16.5" customHeight="1" x14ac:dyDescent="0.45">
      <c r="A150" s="542"/>
      <c r="B150" s="543"/>
      <c r="C150" s="543"/>
      <c r="D150" s="544"/>
      <c r="E150" s="544"/>
      <c r="G150" s="624"/>
    </row>
    <row r="151" spans="1:7" ht="16.5" customHeight="1" x14ac:dyDescent="0.45">
      <c r="A151" s="542"/>
      <c r="B151" s="543"/>
      <c r="C151" s="543"/>
      <c r="D151" s="544"/>
      <c r="E151" s="544"/>
      <c r="G151" s="624"/>
    </row>
    <row r="152" spans="1:7" ht="16.5" customHeight="1" x14ac:dyDescent="0.45">
      <c r="A152" s="542"/>
      <c r="B152" s="543"/>
      <c r="C152" s="543"/>
      <c r="D152" s="544"/>
      <c r="E152" s="544"/>
      <c r="G152" s="624"/>
    </row>
    <row r="153" spans="1:7" ht="16.5" customHeight="1" x14ac:dyDescent="0.45">
      <c r="A153" s="542"/>
      <c r="B153" s="543"/>
      <c r="C153" s="543"/>
      <c r="D153" s="544"/>
      <c r="E153" s="544"/>
      <c r="G153" s="624"/>
    </row>
    <row r="154" spans="1:7" ht="16.5" customHeight="1" x14ac:dyDescent="0.45">
      <c r="A154" s="542"/>
      <c r="B154" s="543"/>
      <c r="C154" s="543"/>
      <c r="D154" s="544"/>
      <c r="E154" s="544"/>
      <c r="G154" s="624"/>
    </row>
    <row r="155" spans="1:7" ht="16.5" customHeight="1" x14ac:dyDescent="0.45">
      <c r="A155" s="542"/>
      <c r="B155" s="543"/>
      <c r="C155" s="543"/>
      <c r="D155" s="544"/>
      <c r="E155" s="544"/>
      <c r="G155" s="624"/>
    </row>
    <row r="156" spans="1:7" ht="16.5" customHeight="1" x14ac:dyDescent="0.45">
      <c r="A156" s="542"/>
      <c r="B156" s="543"/>
      <c r="C156" s="543"/>
      <c r="D156" s="544"/>
      <c r="E156" s="544"/>
      <c r="G156" s="624"/>
    </row>
    <row r="157" spans="1:7" ht="16.5" customHeight="1" x14ac:dyDescent="0.45">
      <c r="A157" s="542"/>
      <c r="B157" s="543"/>
      <c r="C157" s="543"/>
      <c r="D157" s="544"/>
      <c r="E157" s="544"/>
      <c r="G157" s="624"/>
    </row>
    <row r="158" spans="1:7" ht="16.5" customHeight="1" x14ac:dyDescent="0.45">
      <c r="A158" s="542"/>
      <c r="B158" s="543"/>
      <c r="C158" s="543"/>
      <c r="D158" s="544"/>
      <c r="E158" s="544"/>
      <c r="G158" s="624"/>
    </row>
    <row r="159" spans="1:7" ht="16.5" customHeight="1" x14ac:dyDescent="0.45">
      <c r="A159" s="542"/>
      <c r="B159" s="543"/>
      <c r="C159" s="543"/>
      <c r="D159" s="544"/>
      <c r="E159" s="544"/>
      <c r="G159" s="624"/>
    </row>
    <row r="160" spans="1:7" ht="16.5" customHeight="1" x14ac:dyDescent="0.45">
      <c r="A160" s="542"/>
      <c r="B160" s="543"/>
      <c r="C160" s="543"/>
      <c r="D160" s="544"/>
      <c r="E160" s="544"/>
      <c r="G160" s="624"/>
    </row>
    <row r="161" spans="1:7" ht="16.5" customHeight="1" x14ac:dyDescent="0.45">
      <c r="A161" s="542"/>
      <c r="B161" s="543"/>
      <c r="C161" s="543"/>
      <c r="D161" s="544"/>
      <c r="E161" s="544"/>
      <c r="G161" s="624"/>
    </row>
    <row r="162" spans="1:7" ht="16.5" customHeight="1" x14ac:dyDescent="0.45">
      <c r="A162" s="542"/>
      <c r="B162" s="543"/>
      <c r="C162" s="543"/>
      <c r="D162" s="544"/>
      <c r="E162" s="544"/>
      <c r="G162" s="624"/>
    </row>
    <row r="163" spans="1:7" ht="16.5" customHeight="1" x14ac:dyDescent="0.45">
      <c r="A163" s="542"/>
      <c r="B163" s="543"/>
      <c r="C163" s="543"/>
      <c r="D163" s="544"/>
      <c r="E163" s="544"/>
      <c r="G163" s="624"/>
    </row>
    <row r="164" spans="1:7" ht="16.5" customHeight="1" x14ac:dyDescent="0.45">
      <c r="A164" s="542"/>
      <c r="B164" s="543"/>
      <c r="C164" s="543"/>
      <c r="D164" s="544"/>
      <c r="E164" s="544"/>
      <c r="G164" s="624"/>
    </row>
    <row r="165" spans="1:7" ht="16.5" customHeight="1" x14ac:dyDescent="0.45">
      <c r="A165" s="542"/>
      <c r="B165" s="543"/>
      <c r="C165" s="543"/>
      <c r="D165" s="544"/>
      <c r="E165" s="544"/>
      <c r="G165" s="624"/>
    </row>
    <row r="166" spans="1:7" ht="16.5" customHeight="1" x14ac:dyDescent="0.45">
      <c r="A166" s="542"/>
      <c r="B166" s="543"/>
      <c r="C166" s="543"/>
      <c r="D166" s="544"/>
      <c r="E166" s="544"/>
      <c r="G166" s="624"/>
    </row>
    <row r="167" spans="1:7" ht="16.5" customHeight="1" x14ac:dyDescent="0.45">
      <c r="A167" s="542"/>
      <c r="B167" s="543"/>
      <c r="C167" s="543"/>
      <c r="D167" s="544"/>
      <c r="E167" s="544"/>
      <c r="G167" s="624"/>
    </row>
    <row r="168" spans="1:7" ht="16.5" customHeight="1" x14ac:dyDescent="0.45">
      <c r="A168" s="542"/>
      <c r="B168" s="543"/>
      <c r="C168" s="543"/>
      <c r="D168" s="544"/>
      <c r="E168" s="544"/>
      <c r="G168" s="624"/>
    </row>
    <row r="169" spans="1:7" ht="16.5" customHeight="1" x14ac:dyDescent="0.45">
      <c r="A169" s="542"/>
      <c r="B169" s="543"/>
      <c r="C169" s="543"/>
      <c r="D169" s="544"/>
      <c r="E169" s="544"/>
      <c r="G169" s="624"/>
    </row>
    <row r="170" spans="1:7" ht="16.5" customHeight="1" x14ac:dyDescent="0.45">
      <c r="A170" s="542"/>
      <c r="B170" s="543"/>
      <c r="C170" s="543"/>
      <c r="D170" s="544"/>
      <c r="E170" s="544"/>
      <c r="G170" s="624"/>
    </row>
    <row r="171" spans="1:7" ht="16.5" customHeight="1" x14ac:dyDescent="0.45">
      <c r="A171" s="542"/>
      <c r="B171" s="543"/>
      <c r="C171" s="543"/>
      <c r="D171" s="544"/>
      <c r="E171" s="544"/>
      <c r="G171" s="624"/>
    </row>
    <row r="172" spans="1:7" ht="16.5" customHeight="1" x14ac:dyDescent="0.45">
      <c r="A172" s="542"/>
      <c r="B172" s="543"/>
      <c r="C172" s="543"/>
      <c r="D172" s="544"/>
      <c r="E172" s="544"/>
      <c r="G172" s="624"/>
    </row>
    <row r="173" spans="1:7" ht="16.5" customHeight="1" x14ac:dyDescent="0.45">
      <c r="A173" s="542"/>
      <c r="B173" s="543"/>
      <c r="C173" s="543"/>
      <c r="D173" s="544"/>
      <c r="E173" s="544"/>
      <c r="G173" s="624"/>
    </row>
    <row r="174" spans="1:7" ht="16.5" customHeight="1" x14ac:dyDescent="0.45">
      <c r="A174" s="542"/>
      <c r="B174" s="543"/>
      <c r="C174" s="543"/>
      <c r="D174" s="544"/>
      <c r="E174" s="544"/>
      <c r="G174" s="624"/>
    </row>
    <row r="175" spans="1:7" ht="16.5" customHeight="1" x14ac:dyDescent="0.45">
      <c r="A175" s="542"/>
      <c r="B175" s="543"/>
      <c r="C175" s="543"/>
      <c r="D175" s="544"/>
      <c r="E175" s="544"/>
      <c r="G175" s="624"/>
    </row>
    <row r="176" spans="1:7" ht="16.5" customHeight="1" x14ac:dyDescent="0.45">
      <c r="A176" s="542"/>
      <c r="B176" s="543"/>
      <c r="C176" s="543"/>
      <c r="D176" s="544"/>
      <c r="E176" s="544"/>
      <c r="G176" s="624"/>
    </row>
    <row r="177" spans="1:7" ht="16.5" customHeight="1" x14ac:dyDescent="0.45">
      <c r="A177" s="542"/>
      <c r="B177" s="543"/>
      <c r="C177" s="543"/>
      <c r="D177" s="544"/>
      <c r="E177" s="544"/>
      <c r="G177" s="624"/>
    </row>
    <row r="178" spans="1:7" ht="16.5" customHeight="1" x14ac:dyDescent="0.45">
      <c r="A178" s="542"/>
      <c r="B178" s="543"/>
      <c r="C178" s="543"/>
      <c r="D178" s="544"/>
      <c r="E178" s="544"/>
      <c r="G178" s="624"/>
    </row>
    <row r="179" spans="1:7" ht="16.5" customHeight="1" x14ac:dyDescent="0.45">
      <c r="A179" s="542"/>
      <c r="B179" s="543"/>
      <c r="C179" s="543"/>
      <c r="D179" s="544"/>
      <c r="E179" s="544"/>
      <c r="G179" s="624"/>
    </row>
    <row r="180" spans="1:7" ht="16.5" customHeight="1" x14ac:dyDescent="0.45">
      <c r="A180" s="542"/>
      <c r="B180" s="543"/>
      <c r="C180" s="543"/>
      <c r="D180" s="544"/>
      <c r="E180" s="544"/>
      <c r="G180" s="624"/>
    </row>
    <row r="181" spans="1:7" ht="16.5" customHeight="1" x14ac:dyDescent="0.45">
      <c r="A181" s="542"/>
      <c r="B181" s="543"/>
      <c r="C181" s="543"/>
      <c r="D181" s="544"/>
      <c r="E181" s="544"/>
      <c r="G181" s="624"/>
    </row>
    <row r="182" spans="1:7" ht="16.5" customHeight="1" x14ac:dyDescent="0.45">
      <c r="A182" s="542"/>
      <c r="B182" s="543"/>
      <c r="C182" s="543"/>
      <c r="D182" s="544"/>
      <c r="E182" s="544"/>
      <c r="G182" s="624"/>
    </row>
    <row r="183" spans="1:7" ht="16.5" customHeight="1" x14ac:dyDescent="0.45">
      <c r="A183" s="542"/>
      <c r="B183" s="543"/>
      <c r="C183" s="543"/>
      <c r="D183" s="544"/>
      <c r="E183" s="544"/>
      <c r="G183" s="624"/>
    </row>
    <row r="184" spans="1:7" ht="16.5" customHeight="1" x14ac:dyDescent="0.45">
      <c r="A184" s="542"/>
      <c r="B184" s="543"/>
      <c r="C184" s="543"/>
      <c r="D184" s="544"/>
      <c r="E184" s="544"/>
      <c r="G184" s="624"/>
    </row>
    <row r="185" spans="1:7" ht="16.5" customHeight="1" x14ac:dyDescent="0.45">
      <c r="A185" s="542"/>
      <c r="B185" s="543"/>
      <c r="C185" s="543"/>
      <c r="D185" s="544"/>
      <c r="E185" s="544"/>
      <c r="G185" s="624"/>
    </row>
    <row r="186" spans="1:7" ht="16.5" customHeight="1" x14ac:dyDescent="0.45">
      <c r="A186" s="542"/>
      <c r="B186" s="543"/>
      <c r="C186" s="543"/>
      <c r="D186" s="544"/>
      <c r="E186" s="544"/>
      <c r="G186" s="624"/>
    </row>
    <row r="187" spans="1:7" ht="16.5" customHeight="1" x14ac:dyDescent="0.45">
      <c r="A187" s="542"/>
      <c r="B187" s="543"/>
      <c r="C187" s="543"/>
      <c r="D187" s="544"/>
      <c r="E187" s="544"/>
      <c r="G187" s="624"/>
    </row>
    <row r="188" spans="1:7" ht="16.5" customHeight="1" x14ac:dyDescent="0.45">
      <c r="A188" s="542"/>
      <c r="B188" s="543"/>
      <c r="C188" s="543"/>
      <c r="D188" s="544"/>
      <c r="E188" s="544"/>
      <c r="G188" s="624"/>
    </row>
    <row r="189" spans="1:7" ht="16.5" customHeight="1" x14ac:dyDescent="0.45">
      <c r="A189" s="542"/>
      <c r="B189" s="543"/>
      <c r="C189" s="543"/>
      <c r="D189" s="544"/>
      <c r="E189" s="544"/>
      <c r="G189" s="624"/>
    </row>
    <row r="190" spans="1:7" ht="16.5" customHeight="1" x14ac:dyDescent="0.45">
      <c r="A190" s="542"/>
      <c r="B190" s="543"/>
      <c r="C190" s="543"/>
      <c r="D190" s="544"/>
      <c r="E190" s="544"/>
      <c r="G190" s="624"/>
    </row>
    <row r="191" spans="1:7" ht="16.5" customHeight="1" x14ac:dyDescent="0.45">
      <c r="A191" s="542"/>
      <c r="B191" s="543"/>
      <c r="C191" s="543"/>
      <c r="D191" s="544"/>
      <c r="E191" s="544"/>
      <c r="G191" s="624"/>
    </row>
    <row r="192" spans="1:7" ht="16.5" customHeight="1" x14ac:dyDescent="0.45">
      <c r="A192" s="542"/>
      <c r="B192" s="543"/>
      <c r="C192" s="543"/>
      <c r="D192" s="544"/>
      <c r="E192" s="544"/>
      <c r="G192" s="624"/>
    </row>
    <row r="193" spans="1:7" ht="16.5" customHeight="1" x14ac:dyDescent="0.45">
      <c r="A193" s="542"/>
      <c r="B193" s="543"/>
      <c r="C193" s="543"/>
      <c r="D193" s="544"/>
      <c r="E193" s="544"/>
      <c r="G193" s="624"/>
    </row>
    <row r="194" spans="1:7" ht="16.5" customHeight="1" x14ac:dyDescent="0.45">
      <c r="A194" s="542"/>
      <c r="B194" s="543"/>
      <c r="C194" s="543"/>
      <c r="D194" s="544"/>
      <c r="E194" s="544"/>
      <c r="G194" s="624"/>
    </row>
    <row r="195" spans="1:7" ht="16.5" customHeight="1" x14ac:dyDescent="0.45">
      <c r="A195" s="542"/>
      <c r="B195" s="543"/>
      <c r="C195" s="543"/>
      <c r="D195" s="544"/>
      <c r="E195" s="544"/>
      <c r="G195" s="624"/>
    </row>
    <row r="196" spans="1:7" ht="16.5" customHeight="1" x14ac:dyDescent="0.45">
      <c r="A196" s="542"/>
      <c r="B196" s="543"/>
      <c r="C196" s="543"/>
      <c r="D196" s="544"/>
      <c r="E196" s="544"/>
      <c r="G196" s="624"/>
    </row>
    <row r="197" spans="1:7" ht="16.5" customHeight="1" x14ac:dyDescent="0.45">
      <c r="A197" s="542"/>
      <c r="B197" s="543"/>
      <c r="C197" s="543"/>
      <c r="D197" s="544"/>
      <c r="E197" s="544"/>
      <c r="G197" s="624"/>
    </row>
    <row r="198" spans="1:7" ht="16.5" customHeight="1" x14ac:dyDescent="0.45">
      <c r="A198" s="542"/>
      <c r="B198" s="543"/>
      <c r="C198" s="543"/>
      <c r="D198" s="544"/>
      <c r="E198" s="544"/>
      <c r="G198" s="624"/>
    </row>
    <row r="199" spans="1:7" ht="16.5" customHeight="1" x14ac:dyDescent="0.45">
      <c r="A199" s="542"/>
      <c r="B199" s="543"/>
      <c r="C199" s="543"/>
      <c r="D199" s="544"/>
      <c r="E199" s="544"/>
      <c r="G199" s="624"/>
    </row>
    <row r="200" spans="1:7" ht="16.5" customHeight="1" x14ac:dyDescent="0.45">
      <c r="A200" s="542"/>
      <c r="B200" s="543"/>
      <c r="C200" s="543"/>
      <c r="D200" s="544"/>
      <c r="E200" s="544"/>
      <c r="G200" s="624"/>
    </row>
    <row r="201" spans="1:7" ht="16.5" customHeight="1" x14ac:dyDescent="0.45">
      <c r="A201" s="542"/>
      <c r="B201" s="543"/>
      <c r="C201" s="543"/>
      <c r="D201" s="544"/>
      <c r="E201" s="544"/>
      <c r="G201" s="624"/>
    </row>
    <row r="202" spans="1:7" ht="16.5" customHeight="1" x14ac:dyDescent="0.45">
      <c r="A202" s="542"/>
      <c r="B202" s="543"/>
      <c r="C202" s="543"/>
      <c r="D202" s="544"/>
      <c r="E202" s="544"/>
      <c r="G202" s="624"/>
    </row>
    <row r="203" spans="1:7" ht="16.5" customHeight="1" x14ac:dyDescent="0.45">
      <c r="A203" s="542"/>
      <c r="B203" s="543"/>
      <c r="C203" s="543"/>
      <c r="D203" s="544"/>
      <c r="E203" s="544"/>
      <c r="G203" s="624"/>
    </row>
    <row r="204" spans="1:7" ht="16.5" customHeight="1" x14ac:dyDescent="0.45">
      <c r="A204" s="542"/>
      <c r="B204" s="543"/>
      <c r="C204" s="543"/>
      <c r="D204" s="544"/>
      <c r="E204" s="544"/>
      <c r="G204" s="624"/>
    </row>
    <row r="205" spans="1:7" ht="16.5" customHeight="1" x14ac:dyDescent="0.45">
      <c r="A205" s="542"/>
      <c r="B205" s="543"/>
      <c r="C205" s="543"/>
      <c r="D205" s="544"/>
      <c r="E205" s="544"/>
      <c r="G205" s="624"/>
    </row>
    <row r="206" spans="1:7" ht="16.5" customHeight="1" x14ac:dyDescent="0.45">
      <c r="A206" s="542"/>
      <c r="B206" s="543"/>
      <c r="C206" s="543"/>
      <c r="D206" s="544"/>
      <c r="E206" s="544"/>
      <c r="G206" s="624"/>
    </row>
    <row r="207" spans="1:7" ht="16.5" customHeight="1" x14ac:dyDescent="0.45">
      <c r="A207" s="542"/>
      <c r="B207" s="543"/>
      <c r="C207" s="543"/>
      <c r="D207" s="544"/>
      <c r="E207" s="544"/>
      <c r="G207" s="624"/>
    </row>
    <row r="208" spans="1:7" ht="7.5" customHeight="1" x14ac:dyDescent="0.45">
      <c r="A208" s="548"/>
      <c r="B208" s="549"/>
      <c r="C208" s="549"/>
      <c r="D208" s="550"/>
      <c r="E208" s="550"/>
      <c r="F208" s="656"/>
    </row>
    <row r="209" spans="1:5" ht="15" customHeight="1" x14ac:dyDescent="0.45">
      <c r="A209" s="542"/>
      <c r="B209" s="543"/>
      <c r="C209" s="543"/>
      <c r="D209" s="544"/>
      <c r="E209" s="544"/>
    </row>
    <row r="210" spans="1:5" ht="15" customHeight="1" x14ac:dyDescent="0.45">
      <c r="A210" s="542"/>
      <c r="B210" s="543"/>
      <c r="C210" s="543"/>
      <c r="D210" s="544"/>
      <c r="E210" s="544"/>
    </row>
    <row r="211" spans="1:5" ht="15" customHeight="1" x14ac:dyDescent="0.45">
      <c r="A211" s="542"/>
      <c r="B211" s="543"/>
      <c r="C211" s="543"/>
      <c r="D211" s="544"/>
      <c r="E211" s="544"/>
    </row>
    <row r="212" spans="1:5" ht="15" customHeight="1" x14ac:dyDescent="0.45">
      <c r="A212" s="542"/>
      <c r="B212" s="543"/>
      <c r="C212" s="543"/>
      <c r="D212" s="544"/>
      <c r="E212" s="544"/>
    </row>
    <row r="213" spans="1:5" ht="15" customHeight="1" x14ac:dyDescent="0.45">
      <c r="A213" s="542"/>
      <c r="B213" s="543"/>
      <c r="C213" s="543"/>
      <c r="D213" s="544"/>
      <c r="E213" s="544"/>
    </row>
    <row r="214" spans="1:5" ht="15" customHeight="1" x14ac:dyDescent="0.45">
      <c r="A214" s="542"/>
      <c r="B214" s="543"/>
      <c r="C214" s="543"/>
      <c r="D214" s="544"/>
      <c r="E214" s="544"/>
    </row>
    <row r="215" spans="1:5" ht="15" customHeight="1" x14ac:dyDescent="0.45">
      <c r="A215" s="542"/>
      <c r="B215" s="543"/>
      <c r="C215" s="543"/>
      <c r="D215" s="544"/>
      <c r="E215" s="544"/>
    </row>
    <row r="216" spans="1:5" ht="15" customHeight="1" x14ac:dyDescent="0.45">
      <c r="A216" s="542"/>
      <c r="B216" s="543"/>
      <c r="C216" s="543"/>
      <c r="D216" s="544"/>
      <c r="E216" s="544"/>
    </row>
    <row r="217" spans="1:5" ht="15" customHeight="1" x14ac:dyDescent="0.45">
      <c r="A217" s="542"/>
      <c r="B217" s="543"/>
      <c r="C217" s="543"/>
      <c r="D217" s="544"/>
      <c r="E217" s="544"/>
    </row>
    <row r="218" spans="1:5" ht="15" customHeight="1" x14ac:dyDescent="0.45">
      <c r="A218" s="542"/>
      <c r="B218" s="543"/>
      <c r="C218" s="543"/>
      <c r="D218" s="544"/>
      <c r="E218" s="544"/>
    </row>
    <row r="219" spans="1:5" ht="15" customHeight="1" x14ac:dyDescent="0.45">
      <c r="A219" s="542"/>
      <c r="B219" s="543"/>
      <c r="C219" s="543"/>
      <c r="D219" s="544"/>
      <c r="E219" s="544"/>
    </row>
    <row r="220" spans="1:5" ht="15" customHeight="1" x14ac:dyDescent="0.45">
      <c r="A220" s="542"/>
      <c r="B220" s="543"/>
      <c r="C220" s="543"/>
      <c r="D220" s="544"/>
      <c r="E220" s="544"/>
    </row>
    <row r="221" spans="1:5" ht="15" customHeight="1" x14ac:dyDescent="0.45">
      <c r="A221" s="542"/>
      <c r="B221" s="543"/>
      <c r="C221" s="543"/>
      <c r="D221" s="544"/>
      <c r="E221" s="544"/>
    </row>
    <row r="222" spans="1:5" ht="15" customHeight="1" x14ac:dyDescent="0.45">
      <c r="A222" s="542"/>
      <c r="B222" s="543"/>
      <c r="C222" s="543"/>
      <c r="D222" s="544"/>
      <c r="E222" s="544"/>
    </row>
    <row r="223" spans="1:5" ht="15" customHeight="1" x14ac:dyDescent="0.45">
      <c r="A223" s="542"/>
      <c r="B223" s="543"/>
      <c r="C223" s="543"/>
      <c r="D223" s="544"/>
      <c r="E223" s="544"/>
    </row>
    <row r="224" spans="1:5" ht="15" customHeight="1" x14ac:dyDescent="0.45">
      <c r="A224" s="542"/>
      <c r="B224" s="543"/>
      <c r="C224" s="543"/>
      <c r="D224" s="544"/>
      <c r="E224" s="544"/>
    </row>
    <row r="225" spans="1:5" ht="15" customHeight="1" x14ac:dyDescent="0.45">
      <c r="A225" s="542"/>
      <c r="B225" s="543"/>
      <c r="C225" s="543"/>
      <c r="D225" s="544"/>
      <c r="E225" s="544"/>
    </row>
    <row r="226" spans="1:5" ht="15" customHeight="1" x14ac:dyDescent="0.45">
      <c r="A226" s="542"/>
      <c r="B226" s="543"/>
      <c r="C226" s="543"/>
      <c r="D226" s="544"/>
      <c r="E226" s="544"/>
    </row>
    <row r="227" spans="1:5" ht="15" customHeight="1" x14ac:dyDescent="0.45">
      <c r="A227" s="542"/>
      <c r="B227" s="543"/>
      <c r="C227" s="543"/>
      <c r="D227" s="544"/>
      <c r="E227" s="544"/>
    </row>
    <row r="228" spans="1:5" ht="15" customHeight="1" x14ac:dyDescent="0.45">
      <c r="A228" s="542"/>
      <c r="B228" s="543"/>
      <c r="C228" s="543"/>
      <c r="D228" s="544"/>
      <c r="E228" s="544"/>
    </row>
    <row r="229" spans="1:5" ht="15" customHeight="1" x14ac:dyDescent="0.45">
      <c r="A229" s="542"/>
      <c r="B229" s="543"/>
      <c r="C229" s="543"/>
      <c r="D229" s="544"/>
      <c r="E229" s="544"/>
    </row>
    <row r="230" spans="1:5" ht="15" customHeight="1" x14ac:dyDescent="0.45">
      <c r="A230" s="542"/>
      <c r="B230" s="543"/>
      <c r="C230" s="543"/>
      <c r="D230" s="544"/>
      <c r="E230" s="544"/>
    </row>
    <row r="231" spans="1:5" ht="15" customHeight="1" x14ac:dyDescent="0.45">
      <c r="A231" s="542"/>
      <c r="B231" s="543"/>
      <c r="C231" s="543"/>
      <c r="D231" s="544"/>
      <c r="E231" s="544"/>
    </row>
    <row r="232" spans="1:5" ht="15" customHeight="1" x14ac:dyDescent="0.45">
      <c r="A232" s="542"/>
      <c r="B232" s="543"/>
      <c r="C232" s="543"/>
      <c r="D232" s="544"/>
      <c r="E232" s="544"/>
    </row>
    <row r="233" spans="1:5" ht="15" customHeight="1" x14ac:dyDescent="0.45">
      <c r="A233" s="542"/>
      <c r="B233" s="543"/>
      <c r="C233" s="543"/>
      <c r="D233" s="544"/>
      <c r="E233" s="544"/>
    </row>
    <row r="234" spans="1:5" ht="15" customHeight="1" x14ac:dyDescent="0.45">
      <c r="A234" s="542"/>
      <c r="B234" s="543"/>
      <c r="C234" s="543"/>
      <c r="D234" s="544"/>
      <c r="E234" s="544"/>
    </row>
    <row r="235" spans="1:5" ht="15" customHeight="1" x14ac:dyDescent="0.45">
      <c r="A235" s="542"/>
      <c r="B235" s="543"/>
      <c r="C235" s="543"/>
      <c r="D235" s="544"/>
      <c r="E235" s="544"/>
    </row>
    <row r="236" spans="1:5" ht="15" customHeight="1" x14ac:dyDescent="0.45">
      <c r="A236" s="542"/>
      <c r="B236" s="543"/>
      <c r="C236" s="543"/>
      <c r="D236" s="544"/>
      <c r="E236" s="544"/>
    </row>
    <row r="237" spans="1:5" ht="15" customHeight="1" x14ac:dyDescent="0.45">
      <c r="A237" s="542"/>
      <c r="B237" s="543"/>
      <c r="C237" s="543"/>
      <c r="D237" s="544"/>
      <c r="E237" s="544"/>
    </row>
    <row r="238" spans="1:5" ht="15" customHeight="1" x14ac:dyDescent="0.45">
      <c r="A238" s="542"/>
      <c r="B238" s="543"/>
      <c r="C238" s="543"/>
      <c r="D238" s="544"/>
      <c r="E238" s="544"/>
    </row>
    <row r="239" spans="1:5" ht="15" customHeight="1" x14ac:dyDescent="0.45">
      <c r="A239" s="542"/>
      <c r="B239" s="543"/>
      <c r="C239" s="543"/>
      <c r="D239" s="544"/>
      <c r="E239" s="544"/>
    </row>
    <row r="240" spans="1:5" ht="15" customHeight="1" x14ac:dyDescent="0.45">
      <c r="A240" s="542"/>
      <c r="B240" s="543"/>
      <c r="C240" s="543"/>
      <c r="D240" s="544"/>
      <c r="E240" s="544"/>
    </row>
    <row r="241" spans="1:5" ht="15" customHeight="1" x14ac:dyDescent="0.45">
      <c r="A241" s="542"/>
      <c r="B241" s="543"/>
      <c r="C241" s="543"/>
      <c r="D241" s="544"/>
      <c r="E241" s="544"/>
    </row>
    <row r="242" spans="1:5" ht="15" customHeight="1" x14ac:dyDescent="0.45">
      <c r="A242" s="542"/>
      <c r="B242" s="543"/>
      <c r="C242" s="543"/>
      <c r="D242" s="544"/>
      <c r="E242" s="544"/>
    </row>
    <row r="243" spans="1:5" ht="15" customHeight="1" x14ac:dyDescent="0.45">
      <c r="A243" s="542"/>
      <c r="B243" s="543"/>
      <c r="C243" s="543"/>
      <c r="D243" s="544"/>
      <c r="E243" s="544"/>
    </row>
    <row r="244" spans="1:5" ht="15" customHeight="1" x14ac:dyDescent="0.45">
      <c r="A244" s="542"/>
      <c r="B244" s="543"/>
      <c r="C244" s="543"/>
      <c r="D244" s="544"/>
      <c r="E244" s="544"/>
    </row>
    <row r="245" spans="1:5" ht="15" customHeight="1" x14ac:dyDescent="0.45">
      <c r="A245" s="542"/>
      <c r="B245" s="543"/>
      <c r="C245" s="543"/>
      <c r="D245" s="544"/>
      <c r="E245" s="544"/>
    </row>
    <row r="246" spans="1:5" ht="15" customHeight="1" x14ac:dyDescent="0.45">
      <c r="A246" s="542"/>
      <c r="B246" s="543"/>
      <c r="C246" s="543"/>
      <c r="D246" s="544"/>
      <c r="E246" s="544"/>
    </row>
    <row r="247" spans="1:5" ht="15" customHeight="1" x14ac:dyDescent="0.45">
      <c r="A247" s="542"/>
      <c r="B247" s="543"/>
      <c r="C247" s="543"/>
      <c r="D247" s="544"/>
      <c r="E247" s="544"/>
    </row>
    <row r="248" spans="1:5" ht="15" customHeight="1" x14ac:dyDescent="0.45">
      <c r="A248" s="542"/>
      <c r="B248" s="543"/>
      <c r="C248" s="543"/>
      <c r="D248" s="544"/>
      <c r="E248" s="544"/>
    </row>
    <row r="249" spans="1:5" ht="15" customHeight="1" x14ac:dyDescent="0.45">
      <c r="A249" s="542"/>
      <c r="B249" s="543"/>
      <c r="C249" s="543"/>
      <c r="D249" s="544"/>
      <c r="E249" s="544"/>
    </row>
    <row r="250" spans="1:5" ht="15" customHeight="1" x14ac:dyDescent="0.45">
      <c r="A250" s="542"/>
      <c r="B250" s="543"/>
      <c r="C250" s="543"/>
      <c r="D250" s="544"/>
      <c r="E250" s="544"/>
    </row>
    <row r="251" spans="1:5" ht="15" customHeight="1" x14ac:dyDescent="0.45">
      <c r="A251" s="542"/>
      <c r="B251" s="543"/>
      <c r="C251" s="543"/>
      <c r="D251" s="544"/>
      <c r="E251" s="544"/>
    </row>
    <row r="252" spans="1:5" ht="15" customHeight="1" x14ac:dyDescent="0.45">
      <c r="A252" s="542"/>
      <c r="B252" s="543"/>
      <c r="C252" s="543"/>
      <c r="D252" s="544"/>
      <c r="E252" s="544"/>
    </row>
    <row r="253" spans="1:5" ht="15" customHeight="1" x14ac:dyDescent="0.45">
      <c r="A253" s="540"/>
      <c r="B253" s="540"/>
      <c r="C253" s="540"/>
      <c r="D253" s="540"/>
      <c r="E253" s="540"/>
    </row>
  </sheetData>
  <autoFilter ref="A5:F5"/>
  <dataConsolidate/>
  <mergeCells count="1">
    <mergeCell ref="A3:F3"/>
  </mergeCells>
  <printOptions horizontalCentered="1"/>
  <pageMargins left="0.78740157480314965" right="0.78740157480314965" top="0.78740157480314965" bottom="0" header="0.47244094488188981" footer="0.31496062992125984"/>
  <pageSetup paperSize="8" scale="22" orientation="landscape" r:id="rId1"/>
  <headerFooter>
    <oddHeader>&amp;C&amp;B&amp;"Arial"&amp;12&amp;Kff0000​‌For Official Use Only‌​</oddHeader>
    <oddFooter>&amp;RPage &amp;P</oddFooter>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4"/>
  <sheetViews>
    <sheetView showGridLines="0" workbookViewId="0"/>
  </sheetViews>
  <sheetFormatPr defaultColWidth="8.73046875" defaultRowHeight="14.25" x14ac:dyDescent="0.45"/>
  <cols>
    <col min="1" max="1" width="92.59765625" style="642" customWidth="1"/>
    <col min="2" max="16384" width="8.73046875" style="635"/>
  </cols>
  <sheetData>
    <row r="1" spans="1:1" ht="29.65" customHeight="1" x14ac:dyDescent="0.45">
      <c r="A1" s="634" t="s">
        <v>227</v>
      </c>
    </row>
    <row r="2" spans="1:1" s="644" customFormat="1" ht="24" customHeight="1" x14ac:dyDescent="0.45">
      <c r="A2" s="643" t="s">
        <v>645</v>
      </c>
    </row>
    <row r="3" spans="1:1" ht="55.5" x14ac:dyDescent="0.45">
      <c r="A3" s="621" t="s">
        <v>743</v>
      </c>
    </row>
    <row r="4" spans="1:1" x14ac:dyDescent="0.45">
      <c r="A4" s="622" t="s">
        <v>744</v>
      </c>
    </row>
    <row r="5" spans="1:1" s="644" customFormat="1" ht="24" customHeight="1" x14ac:dyDescent="0.45">
      <c r="A5" s="643" t="s">
        <v>651</v>
      </c>
    </row>
    <row r="6" spans="1:1" ht="195" customHeight="1" x14ac:dyDescent="0.45">
      <c r="A6" s="613" t="s">
        <v>745</v>
      </c>
    </row>
    <row r="7" spans="1:1" s="644" customFormat="1" ht="24" customHeight="1" x14ac:dyDescent="0.45">
      <c r="A7" s="643" t="s">
        <v>746</v>
      </c>
    </row>
    <row r="8" spans="1:1" x14ac:dyDescent="0.45">
      <c r="A8" s="645" t="s">
        <v>747</v>
      </c>
    </row>
    <row r="9" spans="1:1" ht="41.65" x14ac:dyDescent="0.45">
      <c r="A9" s="645" t="s">
        <v>748</v>
      </c>
    </row>
    <row r="10" spans="1:1" x14ac:dyDescent="0.45">
      <c r="A10" s="638" t="s">
        <v>749</v>
      </c>
    </row>
    <row r="11" spans="1:1" ht="15.75" customHeight="1" x14ac:dyDescent="0.45">
      <c r="A11" s="639" t="s">
        <v>750</v>
      </c>
    </row>
    <row r="12" spans="1:1" x14ac:dyDescent="0.45">
      <c r="A12" s="645" t="s">
        <v>751</v>
      </c>
    </row>
    <row r="13" spans="1:1" s="644" customFormat="1" ht="24" customHeight="1" x14ac:dyDescent="0.45">
      <c r="A13" s="643" t="s">
        <v>752</v>
      </c>
    </row>
    <row r="14" spans="1:1" ht="27.75" x14ac:dyDescent="0.45">
      <c r="A14" s="639" t="s">
        <v>753</v>
      </c>
    </row>
    <row r="15" spans="1:1" x14ac:dyDescent="0.45">
      <c r="A15" s="623" t="s">
        <v>742</v>
      </c>
    </row>
    <row r="16" spans="1:1" s="644" customFormat="1" ht="24" customHeight="1" x14ac:dyDescent="0.45">
      <c r="A16" s="643" t="s">
        <v>255</v>
      </c>
    </row>
    <row r="17" spans="1:1" ht="61.5" customHeight="1" x14ac:dyDescent="0.45">
      <c r="A17" s="639" t="s">
        <v>588</v>
      </c>
    </row>
    <row r="18" spans="1:1" s="644" customFormat="1" ht="24" customHeight="1" x14ac:dyDescent="0.45">
      <c r="A18" s="643" t="s">
        <v>256</v>
      </c>
    </row>
    <row r="19" spans="1:1" ht="90.75" customHeight="1" x14ac:dyDescent="0.45">
      <c r="A19" s="639" t="s">
        <v>265</v>
      </c>
    </row>
    <row r="20" spans="1:1" ht="14.25" customHeight="1" x14ac:dyDescent="0.45">
      <c r="A20" s="639"/>
    </row>
    <row r="21" spans="1:1" ht="83.25" x14ac:dyDescent="0.45">
      <c r="A21" s="646" t="s">
        <v>259</v>
      </c>
    </row>
    <row r="22" spans="1:1" ht="14.45" customHeight="1" x14ac:dyDescent="0.45">
      <c r="A22" s="646"/>
    </row>
    <row r="23" spans="1:1" ht="55.5" x14ac:dyDescent="0.45">
      <c r="A23" s="646" t="s">
        <v>260</v>
      </c>
    </row>
    <row r="24" spans="1:1" s="644" customFormat="1" ht="24" customHeight="1" x14ac:dyDescent="0.45">
      <c r="A24" s="643" t="s">
        <v>228</v>
      </c>
    </row>
    <row r="25" spans="1:1" ht="55.5" x14ac:dyDescent="0.45">
      <c r="A25" s="639" t="s">
        <v>262</v>
      </c>
    </row>
    <row r="26" spans="1:1" x14ac:dyDescent="0.45">
      <c r="A26" s="636"/>
    </row>
    <row r="27" spans="1:1" ht="17.25" customHeight="1" x14ac:dyDescent="0.45">
      <c r="A27" s="647" t="s">
        <v>261</v>
      </c>
    </row>
    <row r="28" spans="1:1" ht="84" customHeight="1" x14ac:dyDescent="0.45">
      <c r="A28" s="647" t="s">
        <v>764</v>
      </c>
    </row>
    <row r="29" spans="1:1" s="644" customFormat="1" ht="24" customHeight="1" x14ac:dyDescent="0.45">
      <c r="A29" s="643" t="s">
        <v>267</v>
      </c>
    </row>
    <row r="30" spans="1:1" ht="174" customHeight="1" x14ac:dyDescent="0.45">
      <c r="A30" s="639" t="s">
        <v>652</v>
      </c>
    </row>
    <row r="31" spans="1:1" s="644" customFormat="1" ht="24" customHeight="1" x14ac:dyDescent="0.45">
      <c r="A31" s="643" t="s">
        <v>257</v>
      </c>
    </row>
    <row r="32" spans="1:1" ht="27.75" x14ac:dyDescent="0.45">
      <c r="A32" s="639" t="s">
        <v>258</v>
      </c>
    </row>
    <row r="33" spans="1:1" ht="14.45" customHeight="1" x14ac:dyDescent="0.45">
      <c r="A33" s="639"/>
    </row>
    <row r="34" spans="1:1" ht="41.65" x14ac:dyDescent="0.45">
      <c r="A34" s="636" t="s">
        <v>754</v>
      </c>
    </row>
  </sheetData>
  <hyperlinks>
    <hyperlink ref="A4" r:id="rId1"/>
    <hyperlink ref="A15" r:id="rId2"/>
  </hyperlinks>
  <pageMargins left="0.70866141732283472" right="0.70866141732283472" top="0.74803149606299213" bottom="0.74803149606299213" header="0.31496062992125984" footer="0.31496062992125984"/>
  <pageSetup paperSize="9" orientation="portrait" r:id="rId3"/>
  <headerFooter>
    <oddHeader>&amp;C&amp;B&amp;"Arial"&amp;12&amp;Kff0000​‌For Official Use Only‌​</oddHeader>
  </headerFooter>
  <drawing r:id="rId4"/>
  <legacyDrawing r:id="rId5"/>
  <oleObjects>
    <mc:AlternateContent xmlns:mc="http://schemas.openxmlformats.org/markup-compatibility/2006">
      <mc:Choice Requires="x14">
        <oleObject progId="Equation.3" shapeId="154625" r:id="rId6">
          <objectPr defaultSize="0" autoPict="0" r:id="rId7">
            <anchor moveWithCells="1" sizeWithCells="1">
              <from>
                <xdr:col>0</xdr:col>
                <xdr:colOff>0</xdr:colOff>
                <xdr:row>12</xdr:row>
                <xdr:rowOff>142875</xdr:rowOff>
              </from>
              <to>
                <xdr:col>0</xdr:col>
                <xdr:colOff>0</xdr:colOff>
                <xdr:row>12</xdr:row>
                <xdr:rowOff>142875</xdr:rowOff>
              </to>
            </anchor>
          </objectPr>
        </oleObject>
      </mc:Choice>
      <mc:Fallback>
        <oleObject progId="Equation.3" shapeId="154625"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fitToPage="1"/>
  </sheetPr>
  <dimension ref="A1:K75"/>
  <sheetViews>
    <sheetView showGridLines="0" workbookViewId="0"/>
  </sheetViews>
  <sheetFormatPr defaultColWidth="8" defaultRowHeight="12.75" customHeight="1" x14ac:dyDescent="0.35"/>
  <cols>
    <col min="1" max="1" width="60.73046875" style="40" customWidth="1"/>
    <col min="2" max="11" width="18.73046875" style="40" customWidth="1"/>
    <col min="12" max="16384" width="8" style="40"/>
  </cols>
  <sheetData>
    <row r="1" spans="1:11" ht="15.75" customHeight="1" x14ac:dyDescent="0.35"/>
    <row r="2" spans="1:11" ht="19.5" customHeight="1" x14ac:dyDescent="0.35">
      <c r="A2" s="715" t="s">
        <v>357</v>
      </c>
      <c r="B2" s="715"/>
      <c r="C2" s="715"/>
      <c r="D2" s="715"/>
      <c r="E2" s="715"/>
      <c r="F2" s="715"/>
      <c r="G2" s="715"/>
      <c r="H2" s="715"/>
      <c r="I2" s="715"/>
      <c r="J2" s="715"/>
      <c r="K2" s="715"/>
    </row>
    <row r="3" spans="1:11" s="59" customFormat="1" ht="19.5" customHeight="1" x14ac:dyDescent="0.45">
      <c r="A3" s="160"/>
      <c r="B3" s="160"/>
      <c r="C3" s="160"/>
      <c r="D3" s="273"/>
      <c r="E3" s="273"/>
      <c r="F3" s="160"/>
      <c r="I3" s="218"/>
      <c r="J3" s="218"/>
    </row>
    <row r="4" spans="1:11" s="59" customFormat="1" ht="54" customHeight="1" x14ac:dyDescent="0.45">
      <c r="A4" s="160"/>
      <c r="B4" s="719" t="s">
        <v>127</v>
      </c>
      <c r="C4" s="720"/>
      <c r="D4" s="720"/>
      <c r="E4" s="720"/>
      <c r="F4" s="721"/>
      <c r="G4" s="722" t="s">
        <v>150</v>
      </c>
      <c r="H4" s="722"/>
      <c r="I4" s="722"/>
      <c r="J4" s="722"/>
      <c r="K4" s="723"/>
    </row>
    <row r="5" spans="1:11" s="356" customFormat="1" ht="30" customHeight="1" x14ac:dyDescent="0.35">
      <c r="A5" s="53"/>
      <c r="B5" s="352" t="s">
        <v>358</v>
      </c>
      <c r="C5" s="479" t="s">
        <v>359</v>
      </c>
      <c r="D5" s="479" t="s">
        <v>577</v>
      </c>
      <c r="E5" s="567" t="s">
        <v>688</v>
      </c>
      <c r="F5" s="567" t="s">
        <v>689</v>
      </c>
      <c r="G5" s="479" t="s">
        <v>358</v>
      </c>
      <c r="H5" s="479" t="s">
        <v>359</v>
      </c>
      <c r="I5" s="555" t="s">
        <v>577</v>
      </c>
      <c r="J5" s="567" t="s">
        <v>688</v>
      </c>
      <c r="K5" s="567" t="s">
        <v>689</v>
      </c>
    </row>
    <row r="6" spans="1:11" s="59" customFormat="1" ht="16.5" customHeight="1" x14ac:dyDescent="0.45">
      <c r="A6" s="357"/>
      <c r="B6" s="358"/>
      <c r="C6" s="358"/>
      <c r="D6" s="358"/>
      <c r="E6" s="358"/>
      <c r="F6" s="358"/>
      <c r="I6" s="218"/>
      <c r="J6" s="218"/>
    </row>
    <row r="7" spans="1:11" s="59" customFormat="1" ht="16.5" customHeight="1" x14ac:dyDescent="0.45">
      <c r="A7" s="364" t="s">
        <v>140</v>
      </c>
      <c r="B7" s="365"/>
      <c r="C7" s="365"/>
      <c r="D7" s="365"/>
      <c r="E7" s="365"/>
      <c r="F7" s="365"/>
      <c r="G7" s="366"/>
      <c r="H7" s="366"/>
      <c r="I7" s="366"/>
      <c r="J7" s="366"/>
      <c r="K7" s="366"/>
    </row>
    <row r="8" spans="1:11" s="59" customFormat="1" ht="16.5" customHeight="1" x14ac:dyDescent="0.45">
      <c r="A8" s="189" t="s">
        <v>28</v>
      </c>
      <c r="B8" s="252">
        <v>64</v>
      </c>
      <c r="C8" s="252">
        <v>54</v>
      </c>
      <c r="D8" s="252">
        <v>47</v>
      </c>
      <c r="E8" s="252">
        <v>45</v>
      </c>
      <c r="F8" s="252">
        <v>39</v>
      </c>
      <c r="G8" s="252">
        <v>234.8</v>
      </c>
      <c r="H8" s="252">
        <v>257.89999999999998</v>
      </c>
      <c r="I8" s="252">
        <v>271.89999999999998</v>
      </c>
      <c r="J8" s="252">
        <v>477.8</v>
      </c>
      <c r="K8" s="252">
        <v>522.29999999999995</v>
      </c>
    </row>
    <row r="9" spans="1:11" s="59" customFormat="1" ht="16.5" customHeight="1" x14ac:dyDescent="0.45">
      <c r="A9" s="189" t="s">
        <v>29</v>
      </c>
      <c r="B9" s="252">
        <v>41</v>
      </c>
      <c r="C9" s="252">
        <v>39</v>
      </c>
      <c r="D9" s="252">
        <v>37</v>
      </c>
      <c r="E9" s="252">
        <v>37</v>
      </c>
      <c r="F9" s="252">
        <v>35</v>
      </c>
      <c r="G9" s="252">
        <v>381.2</v>
      </c>
      <c r="H9" s="252">
        <v>438</v>
      </c>
      <c r="I9" s="252">
        <v>471.1</v>
      </c>
      <c r="J9" s="252">
        <v>546.79999999999995</v>
      </c>
      <c r="K9" s="252">
        <v>624.9</v>
      </c>
    </row>
    <row r="10" spans="1:11" s="59" customFormat="1" ht="16.5" customHeight="1" x14ac:dyDescent="0.45">
      <c r="A10" s="189" t="s">
        <v>30</v>
      </c>
      <c r="B10" s="252">
        <v>64</v>
      </c>
      <c r="C10" s="252">
        <v>62</v>
      </c>
      <c r="D10" s="252">
        <v>60</v>
      </c>
      <c r="E10" s="252">
        <v>56</v>
      </c>
      <c r="F10" s="252">
        <v>55</v>
      </c>
      <c r="G10" s="252">
        <v>488.2</v>
      </c>
      <c r="H10" s="252">
        <v>539.1</v>
      </c>
      <c r="I10" s="252">
        <v>547.20000000000005</v>
      </c>
      <c r="J10" s="252">
        <v>590.79999999999995</v>
      </c>
      <c r="K10" s="252">
        <v>624.70000000000005</v>
      </c>
    </row>
    <row r="11" spans="1:11" s="317" customFormat="1" ht="16.5" customHeight="1" x14ac:dyDescent="0.45">
      <c r="A11" s="192" t="s">
        <v>18</v>
      </c>
      <c r="B11" s="294">
        <v>169</v>
      </c>
      <c r="C11" s="294">
        <v>155</v>
      </c>
      <c r="D11" s="294">
        <v>144</v>
      </c>
      <c r="E11" s="294">
        <v>138</v>
      </c>
      <c r="F11" s="193">
        <v>129</v>
      </c>
      <c r="G11" s="294">
        <v>1104.2</v>
      </c>
      <c r="H11" s="294">
        <v>1235</v>
      </c>
      <c r="I11" s="294">
        <v>1290.2</v>
      </c>
      <c r="J11" s="294">
        <v>1615.4</v>
      </c>
      <c r="K11" s="294">
        <v>1771.9</v>
      </c>
    </row>
    <row r="12" spans="1:11" s="218" customFormat="1" ht="30" customHeight="1" x14ac:dyDescent="0.45">
      <c r="A12" s="194" t="s">
        <v>22</v>
      </c>
      <c r="B12" s="252"/>
      <c r="C12" s="252"/>
      <c r="D12" s="252"/>
      <c r="E12" s="252"/>
      <c r="F12" s="252"/>
      <c r="G12" s="252"/>
      <c r="H12" s="252"/>
      <c r="I12" s="252"/>
      <c r="J12" s="252"/>
      <c r="K12" s="252"/>
    </row>
    <row r="13" spans="1:11" s="218" customFormat="1" ht="16.5" customHeight="1" x14ac:dyDescent="0.45">
      <c r="A13" s="478" t="s">
        <v>23</v>
      </c>
      <c r="B13" s="252">
        <v>62</v>
      </c>
      <c r="C13" s="252">
        <v>59</v>
      </c>
      <c r="D13" s="252">
        <v>57</v>
      </c>
      <c r="E13" s="252">
        <v>55</v>
      </c>
      <c r="F13" s="252">
        <v>50</v>
      </c>
      <c r="G13" s="252">
        <v>506.7</v>
      </c>
      <c r="H13" s="252">
        <v>555.1</v>
      </c>
      <c r="I13" s="252">
        <v>565.70000000000005</v>
      </c>
      <c r="J13" s="252">
        <v>611.70000000000005</v>
      </c>
      <c r="K13" s="252">
        <v>648.29999999999995</v>
      </c>
    </row>
    <row r="14" spans="1:11" s="218" customFormat="1" ht="16.5" customHeight="1" x14ac:dyDescent="0.45">
      <c r="A14" s="478" t="s">
        <v>235</v>
      </c>
      <c r="B14" s="252">
        <v>31</v>
      </c>
      <c r="C14" s="252">
        <v>28</v>
      </c>
      <c r="D14" s="252">
        <v>22</v>
      </c>
      <c r="E14" s="252">
        <v>20</v>
      </c>
      <c r="F14" s="252">
        <v>19</v>
      </c>
      <c r="G14" s="252">
        <v>64.900000000000006</v>
      </c>
      <c r="H14" s="252">
        <v>73</v>
      </c>
      <c r="I14" s="252">
        <v>75.099999999999994</v>
      </c>
      <c r="J14" s="252">
        <v>82.7</v>
      </c>
      <c r="K14" s="252">
        <v>83.3</v>
      </c>
    </row>
    <row r="15" spans="1:11" s="218" customFormat="1" ht="16.5" customHeight="1" x14ac:dyDescent="0.45">
      <c r="A15" s="478" t="s">
        <v>24</v>
      </c>
      <c r="B15" s="252">
        <v>7</v>
      </c>
      <c r="C15" s="252">
        <v>6</v>
      </c>
      <c r="D15" s="252">
        <v>6</v>
      </c>
      <c r="E15" s="252">
        <v>6</v>
      </c>
      <c r="F15" s="252">
        <v>5</v>
      </c>
      <c r="G15" s="252">
        <v>95.1</v>
      </c>
      <c r="H15" s="252">
        <v>107.5</v>
      </c>
      <c r="I15" s="252">
        <v>115.6</v>
      </c>
      <c r="J15" s="252">
        <v>302.3</v>
      </c>
      <c r="K15" s="252">
        <v>324.10000000000002</v>
      </c>
    </row>
    <row r="16" spans="1:11" s="218" customFormat="1" ht="16.5" customHeight="1" x14ac:dyDescent="0.45">
      <c r="A16" s="478" t="s">
        <v>25</v>
      </c>
      <c r="B16" s="252">
        <v>32</v>
      </c>
      <c r="C16" s="252">
        <v>28</v>
      </c>
      <c r="D16" s="252">
        <v>27</v>
      </c>
      <c r="E16" s="252">
        <v>27</v>
      </c>
      <c r="F16" s="252">
        <v>25</v>
      </c>
      <c r="G16" s="252">
        <v>283.10000000000002</v>
      </c>
      <c r="H16" s="252">
        <v>326.7</v>
      </c>
      <c r="I16" s="252">
        <v>353.2</v>
      </c>
      <c r="J16" s="252">
        <v>418.6</v>
      </c>
      <c r="K16" s="252">
        <v>492.5</v>
      </c>
    </row>
    <row r="17" spans="1:11" s="218" customFormat="1" ht="16.5" customHeight="1" x14ac:dyDescent="0.45">
      <c r="A17" s="478" t="s">
        <v>26</v>
      </c>
      <c r="B17" s="252">
        <v>2</v>
      </c>
      <c r="C17" s="252">
        <v>2</v>
      </c>
      <c r="D17" s="252">
        <v>2</v>
      </c>
      <c r="E17" s="252">
        <v>2</v>
      </c>
      <c r="F17" s="252">
        <v>2</v>
      </c>
      <c r="G17" s="252">
        <v>49.6</v>
      </c>
      <c r="H17" s="252">
        <v>57.7</v>
      </c>
      <c r="I17" s="252">
        <v>62.9</v>
      </c>
      <c r="J17" s="252">
        <v>70.2</v>
      </c>
      <c r="K17" s="252">
        <v>79.5</v>
      </c>
    </row>
    <row r="18" spans="1:11" s="218" customFormat="1" ht="16.5" customHeight="1" x14ac:dyDescent="0.45">
      <c r="A18" s="478" t="s">
        <v>27</v>
      </c>
      <c r="B18" s="252">
        <v>35</v>
      </c>
      <c r="C18" s="252">
        <v>32</v>
      </c>
      <c r="D18" s="252">
        <v>30</v>
      </c>
      <c r="E18" s="252">
        <v>28</v>
      </c>
      <c r="F18" s="252">
        <v>28</v>
      </c>
      <c r="G18" s="252">
        <v>104.7</v>
      </c>
      <c r="H18" s="252">
        <v>115.1</v>
      </c>
      <c r="I18" s="252">
        <v>117.7</v>
      </c>
      <c r="J18" s="252">
        <v>130</v>
      </c>
      <c r="K18" s="252">
        <v>144.30000000000001</v>
      </c>
    </row>
    <row r="19" spans="1:11" s="317" customFormat="1" ht="16.5" customHeight="1" x14ac:dyDescent="0.45">
      <c r="A19" s="192" t="s">
        <v>18</v>
      </c>
      <c r="B19" s="294">
        <v>169</v>
      </c>
      <c r="C19" s="294">
        <v>155</v>
      </c>
      <c r="D19" s="294">
        <v>144</v>
      </c>
      <c r="E19" s="294">
        <v>138</v>
      </c>
      <c r="F19" s="193">
        <v>129</v>
      </c>
      <c r="G19" s="294">
        <v>1104.2</v>
      </c>
      <c r="H19" s="294">
        <v>1235</v>
      </c>
      <c r="I19" s="294">
        <v>1290.2</v>
      </c>
      <c r="J19" s="294">
        <v>1615.4</v>
      </c>
      <c r="K19" s="294">
        <v>1771.9</v>
      </c>
    </row>
    <row r="20" spans="1:11" s="59" customFormat="1" ht="30" customHeight="1" x14ac:dyDescent="0.45">
      <c r="A20" s="194" t="s">
        <v>309</v>
      </c>
      <c r="B20" s="252"/>
      <c r="C20" s="252"/>
      <c r="D20" s="252"/>
      <c r="E20" s="252"/>
      <c r="F20" s="252"/>
      <c r="G20" s="600"/>
      <c r="H20" s="600"/>
      <c r="I20" s="600"/>
      <c r="J20" s="600"/>
      <c r="K20" s="600"/>
    </row>
    <row r="21" spans="1:11" s="59" customFormat="1" ht="16.5" customHeight="1" x14ac:dyDescent="0.45">
      <c r="A21" s="130" t="s">
        <v>308</v>
      </c>
      <c r="B21" s="252">
        <v>63</v>
      </c>
      <c r="C21" s="252">
        <v>60</v>
      </c>
      <c r="D21" s="252">
        <v>57</v>
      </c>
      <c r="E21" s="252">
        <v>54</v>
      </c>
      <c r="F21" s="252">
        <v>53</v>
      </c>
      <c r="G21" s="252">
        <v>485.7</v>
      </c>
      <c r="H21" s="252">
        <v>536.5</v>
      </c>
      <c r="I21" s="252">
        <v>545.4</v>
      </c>
      <c r="J21" s="252">
        <v>588.70000000000005</v>
      </c>
      <c r="K21" s="252">
        <v>622.5</v>
      </c>
    </row>
    <row r="22" spans="1:11" s="59" customFormat="1" ht="16.5" customHeight="1" x14ac:dyDescent="0.45">
      <c r="A22" s="130" t="s">
        <v>21</v>
      </c>
      <c r="B22" s="252">
        <v>106</v>
      </c>
      <c r="C22" s="252">
        <v>95</v>
      </c>
      <c r="D22" s="252">
        <v>87</v>
      </c>
      <c r="E22" s="252">
        <v>84</v>
      </c>
      <c r="F22" s="252">
        <v>76</v>
      </c>
      <c r="G22" s="252">
        <v>618.4</v>
      </c>
      <c r="H22" s="252">
        <v>698.5</v>
      </c>
      <c r="I22" s="252">
        <v>744.9</v>
      </c>
      <c r="J22" s="252">
        <v>1026.7</v>
      </c>
      <c r="K22" s="252">
        <v>1149.4000000000001</v>
      </c>
    </row>
    <row r="23" spans="1:11" s="59" customFormat="1" ht="16.5" customHeight="1" x14ac:dyDescent="0.45">
      <c r="A23" s="195" t="s">
        <v>18</v>
      </c>
      <c r="B23" s="294">
        <v>169</v>
      </c>
      <c r="C23" s="294">
        <v>155</v>
      </c>
      <c r="D23" s="294">
        <v>144</v>
      </c>
      <c r="E23" s="294">
        <v>138</v>
      </c>
      <c r="F23" s="193">
        <v>129</v>
      </c>
      <c r="G23" s="294">
        <v>1104.2</v>
      </c>
      <c r="H23" s="294">
        <v>1235</v>
      </c>
      <c r="I23" s="294">
        <v>1290.2</v>
      </c>
      <c r="J23" s="294">
        <v>1615.4</v>
      </c>
      <c r="K23" s="294">
        <v>1771.9</v>
      </c>
    </row>
    <row r="24" spans="1:11" s="59" customFormat="1" ht="30" customHeight="1" x14ac:dyDescent="0.45">
      <c r="A24" s="359" t="s">
        <v>442</v>
      </c>
      <c r="B24" s="252"/>
      <c r="C24" s="252"/>
      <c r="D24" s="252"/>
      <c r="E24" s="252"/>
      <c r="F24" s="252"/>
      <c r="G24" s="600"/>
      <c r="H24" s="600"/>
      <c r="I24" s="600"/>
      <c r="J24" s="600"/>
      <c r="K24" s="600"/>
    </row>
    <row r="25" spans="1:11" s="360" customFormat="1" ht="30" customHeight="1" x14ac:dyDescent="0.45">
      <c r="A25" s="363" t="s">
        <v>28</v>
      </c>
      <c r="B25" s="294"/>
      <c r="C25" s="294"/>
      <c r="D25" s="294"/>
      <c r="E25" s="294"/>
      <c r="F25" s="294"/>
      <c r="G25" s="294"/>
      <c r="H25" s="294"/>
      <c r="I25" s="294"/>
      <c r="J25" s="294"/>
      <c r="K25" s="294"/>
    </row>
    <row r="26" spans="1:11" s="59" customFormat="1" ht="16.5" customHeight="1" x14ac:dyDescent="0.45">
      <c r="A26" s="64" t="s">
        <v>308</v>
      </c>
      <c r="B26" s="294"/>
      <c r="C26" s="294"/>
      <c r="D26" s="294"/>
      <c r="E26" s="294"/>
      <c r="F26" s="294"/>
      <c r="G26" s="294"/>
      <c r="H26" s="294"/>
      <c r="I26" s="294"/>
      <c r="J26" s="294"/>
      <c r="K26" s="294"/>
    </row>
    <row r="27" spans="1:11" s="59" customFormat="1" ht="16.5" customHeight="1" x14ac:dyDescent="0.45">
      <c r="A27" s="367" t="s">
        <v>23</v>
      </c>
      <c r="B27" s="252"/>
      <c r="C27" s="252"/>
      <c r="D27" s="252"/>
      <c r="E27" s="252"/>
      <c r="F27" s="252"/>
      <c r="G27" s="252"/>
      <c r="H27" s="252"/>
      <c r="I27" s="252"/>
      <c r="J27" s="252"/>
      <c r="K27" s="252"/>
    </row>
    <row r="28" spans="1:11" s="59" customFormat="1" ht="16.5" customHeight="1" x14ac:dyDescent="0.45">
      <c r="A28" s="367" t="s">
        <v>235</v>
      </c>
      <c r="B28" s="252">
        <v>2</v>
      </c>
      <c r="C28" s="252">
        <v>1</v>
      </c>
      <c r="D28" s="252"/>
      <c r="E28" s="252"/>
      <c r="F28" s="252"/>
      <c r="G28" s="252">
        <v>0</v>
      </c>
      <c r="H28" s="252"/>
      <c r="I28" s="252"/>
      <c r="J28" s="252"/>
      <c r="K28" s="252"/>
    </row>
    <row r="29" spans="1:11" s="59" customFormat="1" ht="16.5" customHeight="1" x14ac:dyDescent="0.45">
      <c r="A29" s="367" t="s">
        <v>24</v>
      </c>
      <c r="B29" s="252"/>
      <c r="C29" s="252"/>
      <c r="D29" s="252"/>
      <c r="E29" s="252"/>
      <c r="F29" s="252"/>
      <c r="G29" s="252"/>
      <c r="H29" s="252"/>
      <c r="I29" s="252"/>
      <c r="J29" s="252"/>
      <c r="K29" s="252"/>
    </row>
    <row r="30" spans="1:11" s="59" customFormat="1" ht="16.5" customHeight="1" x14ac:dyDescent="0.45">
      <c r="A30" s="367" t="s">
        <v>25</v>
      </c>
      <c r="B30" s="252"/>
      <c r="C30" s="252">
        <v>1</v>
      </c>
      <c r="D30" s="252">
        <v>1</v>
      </c>
      <c r="E30" s="252">
        <v>1</v>
      </c>
      <c r="F30" s="252">
        <v>1</v>
      </c>
      <c r="G30" s="252"/>
      <c r="H30" s="252">
        <v>0</v>
      </c>
      <c r="I30" s="252">
        <v>0</v>
      </c>
      <c r="J30" s="252">
        <v>0</v>
      </c>
      <c r="K30" s="252">
        <v>0</v>
      </c>
    </row>
    <row r="31" spans="1:11" s="59" customFormat="1" ht="16.5" customHeight="1" x14ac:dyDescent="0.45">
      <c r="A31" s="367" t="s">
        <v>26</v>
      </c>
      <c r="B31" s="252"/>
      <c r="C31" s="252"/>
      <c r="D31" s="252"/>
      <c r="E31" s="252"/>
      <c r="F31" s="252"/>
      <c r="G31" s="252"/>
      <c r="H31" s="252"/>
      <c r="I31" s="252"/>
      <c r="J31" s="252"/>
      <c r="K31" s="252"/>
    </row>
    <row r="32" spans="1:11" s="59" customFormat="1" ht="16.5" customHeight="1" x14ac:dyDescent="0.45">
      <c r="A32" s="367" t="s">
        <v>27</v>
      </c>
      <c r="B32" s="252">
        <v>1</v>
      </c>
      <c r="C32" s="252"/>
      <c r="D32" s="252"/>
      <c r="E32" s="252"/>
      <c r="F32" s="252"/>
      <c r="G32" s="252">
        <v>0</v>
      </c>
      <c r="H32" s="252"/>
      <c r="I32" s="252"/>
      <c r="J32" s="252"/>
      <c r="K32" s="252"/>
    </row>
    <row r="33" spans="1:11" s="59" customFormat="1" ht="16.5" customHeight="1" x14ac:dyDescent="0.45">
      <c r="A33" s="64" t="s">
        <v>21</v>
      </c>
      <c r="B33" s="252"/>
      <c r="C33" s="252"/>
      <c r="D33" s="252"/>
      <c r="E33" s="252"/>
      <c r="F33" s="252"/>
      <c r="G33" s="252"/>
      <c r="H33" s="252"/>
      <c r="I33" s="252"/>
      <c r="J33" s="252"/>
      <c r="K33" s="252"/>
    </row>
    <row r="34" spans="1:11" s="59" customFormat="1" ht="16.5" customHeight="1" x14ac:dyDescent="0.45">
      <c r="A34" s="367" t="s">
        <v>23</v>
      </c>
      <c r="B34" s="252">
        <v>11</v>
      </c>
      <c r="C34" s="252">
        <v>8</v>
      </c>
      <c r="D34" s="252">
        <v>8</v>
      </c>
      <c r="E34" s="252">
        <v>8</v>
      </c>
      <c r="F34" s="252">
        <v>7</v>
      </c>
      <c r="G34" s="252">
        <v>13</v>
      </c>
      <c r="H34" s="252">
        <v>8</v>
      </c>
      <c r="I34" s="252">
        <v>8.1999999999999993</v>
      </c>
      <c r="J34" s="252">
        <v>8.9</v>
      </c>
      <c r="K34" s="252">
        <v>11.1</v>
      </c>
    </row>
    <row r="35" spans="1:11" s="59" customFormat="1" ht="16.5" customHeight="1" x14ac:dyDescent="0.45">
      <c r="A35" s="367" t="s">
        <v>235</v>
      </c>
      <c r="B35" s="252">
        <v>22</v>
      </c>
      <c r="C35" s="252">
        <v>21</v>
      </c>
      <c r="D35" s="252">
        <v>17</v>
      </c>
      <c r="E35" s="252">
        <v>15</v>
      </c>
      <c r="F35" s="252">
        <v>15</v>
      </c>
      <c r="G35" s="252">
        <v>36.1</v>
      </c>
      <c r="H35" s="252">
        <v>40.5</v>
      </c>
      <c r="I35" s="252">
        <v>41.8</v>
      </c>
      <c r="J35" s="252">
        <v>45.7</v>
      </c>
      <c r="K35" s="252">
        <v>44.5</v>
      </c>
    </row>
    <row r="36" spans="1:11" s="59" customFormat="1" ht="16.5" customHeight="1" x14ac:dyDescent="0.45">
      <c r="A36" s="367" t="s">
        <v>24</v>
      </c>
      <c r="B36" s="252">
        <v>5</v>
      </c>
      <c r="C36" s="252">
        <v>5</v>
      </c>
      <c r="D36" s="252">
        <v>5</v>
      </c>
      <c r="E36" s="252">
        <v>5</v>
      </c>
      <c r="F36" s="252">
        <v>4</v>
      </c>
      <c r="G36" s="252">
        <v>86.5</v>
      </c>
      <c r="H36" s="252">
        <v>98</v>
      </c>
      <c r="I36" s="252">
        <v>105.6</v>
      </c>
      <c r="J36" s="252">
        <v>291.2</v>
      </c>
      <c r="K36" s="252">
        <v>312.10000000000002</v>
      </c>
    </row>
    <row r="37" spans="1:11" s="59" customFormat="1" ht="16.5" customHeight="1" x14ac:dyDescent="0.45">
      <c r="A37" s="367" t="s">
        <v>25</v>
      </c>
      <c r="B37" s="252">
        <v>9</v>
      </c>
      <c r="C37" s="252">
        <v>5</v>
      </c>
      <c r="D37" s="252">
        <v>4</v>
      </c>
      <c r="E37" s="252">
        <v>4</v>
      </c>
      <c r="F37" s="252">
        <v>2</v>
      </c>
      <c r="G37" s="252">
        <v>35.6</v>
      </c>
      <c r="H37" s="252">
        <v>41.4</v>
      </c>
      <c r="I37" s="252">
        <v>40.299999999999997</v>
      </c>
      <c r="J37" s="252">
        <v>48.7</v>
      </c>
      <c r="K37" s="252">
        <v>61.2</v>
      </c>
    </row>
    <row r="38" spans="1:11" s="59" customFormat="1" ht="16.5" customHeight="1" x14ac:dyDescent="0.45">
      <c r="A38" s="367" t="s">
        <v>26</v>
      </c>
      <c r="B38" s="252">
        <v>1</v>
      </c>
      <c r="C38" s="252">
        <v>1</v>
      </c>
      <c r="D38" s="252">
        <v>1</v>
      </c>
      <c r="E38" s="252">
        <v>1</v>
      </c>
      <c r="F38" s="252">
        <v>1</v>
      </c>
      <c r="G38" s="252">
        <v>44.2</v>
      </c>
      <c r="H38" s="252">
        <v>51.1</v>
      </c>
      <c r="I38" s="252">
        <v>56.6</v>
      </c>
      <c r="J38" s="252">
        <v>63.1</v>
      </c>
      <c r="K38" s="252">
        <v>71.8</v>
      </c>
    </row>
    <row r="39" spans="1:11" s="59" customFormat="1" ht="16.5" customHeight="1" x14ac:dyDescent="0.45">
      <c r="A39" s="367" t="s">
        <v>27</v>
      </c>
      <c r="B39" s="252">
        <v>13</v>
      </c>
      <c r="C39" s="252">
        <v>12</v>
      </c>
      <c r="D39" s="252">
        <v>11</v>
      </c>
      <c r="E39" s="252">
        <v>11</v>
      </c>
      <c r="F39" s="252">
        <v>9</v>
      </c>
      <c r="G39" s="252">
        <v>19.3</v>
      </c>
      <c r="H39" s="252">
        <v>19</v>
      </c>
      <c r="I39" s="252">
        <v>19.3</v>
      </c>
      <c r="J39" s="252">
        <v>20.100000000000001</v>
      </c>
      <c r="K39" s="252">
        <v>21.6</v>
      </c>
    </row>
    <row r="40" spans="1:11" s="317" customFormat="1" ht="16.5" customHeight="1" x14ac:dyDescent="0.45">
      <c r="A40" s="192" t="s">
        <v>18</v>
      </c>
      <c r="B40" s="294">
        <v>64</v>
      </c>
      <c r="C40" s="294">
        <v>54</v>
      </c>
      <c r="D40" s="294">
        <v>47</v>
      </c>
      <c r="E40" s="294">
        <v>45</v>
      </c>
      <c r="F40" s="294">
        <v>39</v>
      </c>
      <c r="G40" s="294">
        <v>234.8</v>
      </c>
      <c r="H40" s="294">
        <v>257.89999999999998</v>
      </c>
      <c r="I40" s="294">
        <v>271.89999999999998</v>
      </c>
      <c r="J40" s="294">
        <v>477.8</v>
      </c>
      <c r="K40" s="294">
        <v>522.29999999999995</v>
      </c>
    </row>
    <row r="41" spans="1:11" s="59" customFormat="1" ht="30" customHeight="1" x14ac:dyDescent="0.45">
      <c r="A41" s="363" t="s">
        <v>29</v>
      </c>
      <c r="B41" s="294"/>
      <c r="C41" s="294"/>
      <c r="D41" s="294"/>
      <c r="E41" s="294"/>
      <c r="F41" s="294"/>
      <c r="G41" s="294"/>
      <c r="H41" s="294"/>
      <c r="I41" s="294"/>
      <c r="J41" s="294"/>
      <c r="K41" s="294"/>
    </row>
    <row r="42" spans="1:11" s="59" customFormat="1" ht="16.5" customHeight="1" x14ac:dyDescent="0.45">
      <c r="A42" s="64" t="s">
        <v>308</v>
      </c>
      <c r="B42" s="294"/>
      <c r="C42" s="294"/>
      <c r="D42" s="294"/>
      <c r="E42" s="294"/>
      <c r="F42" s="294"/>
      <c r="G42" s="294"/>
      <c r="H42" s="294"/>
      <c r="I42" s="294"/>
      <c r="J42" s="294"/>
      <c r="K42" s="294"/>
    </row>
    <row r="43" spans="1:11" s="59" customFormat="1" ht="16.5" customHeight="1" x14ac:dyDescent="0.45">
      <c r="A43" s="367" t="s">
        <v>23</v>
      </c>
      <c r="B43" s="252"/>
      <c r="C43" s="252"/>
      <c r="D43" s="252"/>
      <c r="E43" s="252"/>
      <c r="F43" s="252"/>
      <c r="G43" s="252"/>
      <c r="H43" s="252"/>
      <c r="I43" s="252"/>
      <c r="J43" s="252"/>
      <c r="K43" s="252"/>
    </row>
    <row r="44" spans="1:11" s="59" customFormat="1" ht="16.5" customHeight="1" x14ac:dyDescent="0.45">
      <c r="A44" s="367" t="s">
        <v>235</v>
      </c>
      <c r="B44" s="252">
        <v>1</v>
      </c>
      <c r="C44" s="252">
        <v>1</v>
      </c>
      <c r="D44" s="252">
        <v>1</v>
      </c>
      <c r="E44" s="252">
        <v>1</v>
      </c>
      <c r="F44" s="252">
        <v>1</v>
      </c>
      <c r="G44" s="252">
        <v>0</v>
      </c>
      <c r="H44" s="252">
        <v>0</v>
      </c>
      <c r="I44" s="252">
        <v>0</v>
      </c>
      <c r="J44" s="252">
        <v>0</v>
      </c>
      <c r="K44" s="252">
        <v>0</v>
      </c>
    </row>
    <row r="45" spans="1:11" s="59" customFormat="1" ht="16.5" customHeight="1" x14ac:dyDescent="0.45">
      <c r="A45" s="367" t="s">
        <v>24</v>
      </c>
      <c r="B45" s="252"/>
      <c r="C45" s="252"/>
      <c r="D45" s="252"/>
      <c r="E45" s="252"/>
      <c r="F45" s="252"/>
      <c r="G45" s="252"/>
      <c r="H45" s="252"/>
      <c r="I45" s="252"/>
      <c r="J45" s="252"/>
      <c r="K45" s="252"/>
    </row>
    <row r="46" spans="1:11" s="59" customFormat="1" ht="16.5" customHeight="1" x14ac:dyDescent="0.45">
      <c r="A46" s="367" t="s">
        <v>25</v>
      </c>
      <c r="B46" s="252"/>
      <c r="C46" s="252"/>
      <c r="D46" s="252"/>
      <c r="E46" s="252"/>
      <c r="F46" s="252"/>
      <c r="G46" s="252"/>
      <c r="H46" s="252"/>
      <c r="I46" s="252"/>
      <c r="J46" s="252"/>
      <c r="K46" s="252"/>
    </row>
    <row r="47" spans="1:11" s="59" customFormat="1" ht="16.5" customHeight="1" x14ac:dyDescent="0.45">
      <c r="A47" s="367" t="s">
        <v>26</v>
      </c>
      <c r="B47" s="252"/>
      <c r="C47" s="252"/>
      <c r="D47" s="252"/>
      <c r="E47" s="252"/>
      <c r="F47" s="252"/>
      <c r="G47" s="252"/>
      <c r="H47" s="252"/>
      <c r="I47" s="252"/>
      <c r="J47" s="252"/>
      <c r="K47" s="252"/>
    </row>
    <row r="48" spans="1:11" s="59" customFormat="1" ht="16.5" customHeight="1" x14ac:dyDescent="0.45">
      <c r="A48" s="367" t="s">
        <v>27</v>
      </c>
      <c r="B48" s="252">
        <v>1</v>
      </c>
      <c r="C48" s="252">
        <v>1</v>
      </c>
      <c r="D48" s="252"/>
      <c r="E48" s="252"/>
      <c r="F48" s="252"/>
      <c r="G48" s="252"/>
      <c r="H48" s="252"/>
      <c r="I48" s="252"/>
      <c r="J48" s="252"/>
      <c r="K48" s="252"/>
    </row>
    <row r="49" spans="1:11" s="59" customFormat="1" ht="16.5" customHeight="1" x14ac:dyDescent="0.45">
      <c r="A49" s="64" t="s">
        <v>21</v>
      </c>
      <c r="B49" s="252"/>
      <c r="C49" s="252"/>
      <c r="D49" s="252"/>
      <c r="E49" s="252"/>
      <c r="F49" s="252"/>
      <c r="G49" s="252"/>
      <c r="H49" s="252"/>
      <c r="I49" s="252"/>
      <c r="J49" s="252"/>
      <c r="K49" s="252"/>
    </row>
    <row r="50" spans="1:11" s="59" customFormat="1" ht="16.5" customHeight="1" x14ac:dyDescent="0.45">
      <c r="A50" s="367" t="s">
        <v>23</v>
      </c>
      <c r="B50" s="252">
        <v>4</v>
      </c>
      <c r="C50" s="252">
        <v>4</v>
      </c>
      <c r="D50" s="252">
        <v>4</v>
      </c>
      <c r="E50" s="252">
        <v>4</v>
      </c>
      <c r="F50" s="252">
        <v>3</v>
      </c>
      <c r="G50" s="252">
        <v>22.6</v>
      </c>
      <c r="H50" s="252">
        <v>26.1</v>
      </c>
      <c r="I50" s="252">
        <v>28.5</v>
      </c>
      <c r="J50" s="252">
        <v>31.9</v>
      </c>
      <c r="K50" s="252">
        <v>32.6</v>
      </c>
    </row>
    <row r="51" spans="1:11" s="59" customFormat="1" ht="16.5" customHeight="1" x14ac:dyDescent="0.45">
      <c r="A51" s="367" t="s">
        <v>235</v>
      </c>
      <c r="B51" s="252">
        <v>6</v>
      </c>
      <c r="C51" s="252">
        <v>5</v>
      </c>
      <c r="D51" s="252">
        <v>4</v>
      </c>
      <c r="E51" s="252">
        <v>4</v>
      </c>
      <c r="F51" s="252">
        <v>3</v>
      </c>
      <c r="G51" s="252">
        <v>28.7</v>
      </c>
      <c r="H51" s="252">
        <v>32.5</v>
      </c>
      <c r="I51" s="252">
        <v>33.299999999999997</v>
      </c>
      <c r="J51" s="252">
        <v>36.9</v>
      </c>
      <c r="K51" s="252">
        <v>38.700000000000003</v>
      </c>
    </row>
    <row r="52" spans="1:11" s="59" customFormat="1" ht="16.5" customHeight="1" x14ac:dyDescent="0.45">
      <c r="A52" s="367" t="s">
        <v>24</v>
      </c>
      <c r="B52" s="252">
        <v>2</v>
      </c>
      <c r="C52" s="252">
        <v>1</v>
      </c>
      <c r="D52" s="252">
        <v>1</v>
      </c>
      <c r="E52" s="252">
        <v>1</v>
      </c>
      <c r="F52" s="252">
        <v>1</v>
      </c>
      <c r="G52" s="252">
        <v>8.6999999999999993</v>
      </c>
      <c r="H52" s="252">
        <v>9.5</v>
      </c>
      <c r="I52" s="252">
        <v>10</v>
      </c>
      <c r="J52" s="252">
        <v>11</v>
      </c>
      <c r="K52" s="252">
        <v>12.1</v>
      </c>
    </row>
    <row r="53" spans="1:11" s="59" customFormat="1" ht="16.5" customHeight="1" x14ac:dyDescent="0.45">
      <c r="A53" s="367" t="s">
        <v>25</v>
      </c>
      <c r="B53" s="252">
        <v>20</v>
      </c>
      <c r="C53" s="252">
        <v>20</v>
      </c>
      <c r="D53" s="252">
        <v>21</v>
      </c>
      <c r="E53" s="252">
        <v>21</v>
      </c>
      <c r="F53" s="252">
        <v>21</v>
      </c>
      <c r="G53" s="252">
        <v>245.2</v>
      </c>
      <c r="H53" s="252">
        <v>284</v>
      </c>
      <c r="I53" s="252">
        <v>311.5</v>
      </c>
      <c r="J53" s="252">
        <v>368.4</v>
      </c>
      <c r="K53" s="252">
        <v>429.7</v>
      </c>
    </row>
    <row r="54" spans="1:11" s="59" customFormat="1" ht="16.5" customHeight="1" x14ac:dyDescent="0.45">
      <c r="A54" s="367" t="s">
        <v>26</v>
      </c>
      <c r="B54" s="252">
        <v>1</v>
      </c>
      <c r="C54" s="252">
        <v>1</v>
      </c>
      <c r="D54" s="252">
        <v>1</v>
      </c>
      <c r="E54" s="252">
        <v>1</v>
      </c>
      <c r="F54" s="252">
        <v>1</v>
      </c>
      <c r="G54" s="252">
        <v>5.4</v>
      </c>
      <c r="H54" s="252">
        <v>6.6</v>
      </c>
      <c r="I54" s="252">
        <v>6.3</v>
      </c>
      <c r="J54" s="252">
        <v>7.1</v>
      </c>
      <c r="K54" s="252">
        <v>7.7</v>
      </c>
    </row>
    <row r="55" spans="1:11" s="59" customFormat="1" ht="16.5" customHeight="1" x14ac:dyDescent="0.45">
      <c r="A55" s="367" t="s">
        <v>27</v>
      </c>
      <c r="B55" s="252">
        <v>6</v>
      </c>
      <c r="C55" s="252">
        <v>6</v>
      </c>
      <c r="D55" s="252">
        <v>5</v>
      </c>
      <c r="E55" s="252">
        <v>5</v>
      </c>
      <c r="F55" s="252">
        <v>5</v>
      </c>
      <c r="G55" s="252">
        <v>70.5</v>
      </c>
      <c r="H55" s="252">
        <v>79.3</v>
      </c>
      <c r="I55" s="252">
        <v>81.5</v>
      </c>
      <c r="J55" s="252">
        <v>91.5</v>
      </c>
      <c r="K55" s="252">
        <v>104.1</v>
      </c>
    </row>
    <row r="56" spans="1:11" s="317" customFormat="1" ht="16.5" customHeight="1" x14ac:dyDescent="0.45">
      <c r="A56" s="192" t="s">
        <v>18</v>
      </c>
      <c r="B56" s="294">
        <v>41</v>
      </c>
      <c r="C56" s="294">
        <v>39</v>
      </c>
      <c r="D56" s="294">
        <v>37</v>
      </c>
      <c r="E56" s="294">
        <v>37</v>
      </c>
      <c r="F56" s="294">
        <v>35</v>
      </c>
      <c r="G56" s="294">
        <v>381.2</v>
      </c>
      <c r="H56" s="294">
        <v>438</v>
      </c>
      <c r="I56" s="294">
        <v>471.1</v>
      </c>
      <c r="J56" s="294">
        <v>546.79999999999995</v>
      </c>
      <c r="K56" s="294">
        <v>624.9</v>
      </c>
    </row>
    <row r="57" spans="1:11" s="59" customFormat="1" ht="30.75" customHeight="1" x14ac:dyDescent="0.45">
      <c r="A57" s="271" t="s">
        <v>30</v>
      </c>
      <c r="B57" s="294"/>
      <c r="C57" s="294"/>
      <c r="D57" s="294"/>
      <c r="E57" s="294"/>
      <c r="F57" s="294"/>
      <c r="G57" s="294"/>
      <c r="H57" s="294"/>
      <c r="I57" s="294"/>
      <c r="J57" s="294"/>
      <c r="K57" s="294"/>
    </row>
    <row r="58" spans="1:11" s="59" customFormat="1" ht="16.5" customHeight="1" x14ac:dyDescent="0.45">
      <c r="A58" s="64" t="s">
        <v>308</v>
      </c>
      <c r="B58" s="294"/>
      <c r="C58" s="294"/>
      <c r="D58" s="294"/>
      <c r="E58" s="294"/>
      <c r="F58" s="294"/>
      <c r="G58" s="294"/>
      <c r="H58" s="294"/>
      <c r="I58" s="294"/>
      <c r="J58" s="294"/>
      <c r="K58" s="294"/>
    </row>
    <row r="59" spans="1:11" s="59" customFormat="1" ht="16.5" customHeight="1" x14ac:dyDescent="0.45">
      <c r="A59" s="367" t="s">
        <v>23</v>
      </c>
      <c r="B59" s="252">
        <v>46</v>
      </c>
      <c r="C59" s="252">
        <v>46</v>
      </c>
      <c r="D59" s="252">
        <v>44</v>
      </c>
      <c r="E59" s="252">
        <v>42</v>
      </c>
      <c r="F59" s="252">
        <v>39</v>
      </c>
      <c r="G59" s="252">
        <v>471.1</v>
      </c>
      <c r="H59" s="252">
        <v>521</v>
      </c>
      <c r="I59" s="252">
        <v>529</v>
      </c>
      <c r="J59" s="252">
        <v>571</v>
      </c>
      <c r="K59" s="252">
        <v>604.6</v>
      </c>
    </row>
    <row r="60" spans="1:11" s="59" customFormat="1" ht="16.5" customHeight="1" x14ac:dyDescent="0.45">
      <c r="A60" s="367" t="s">
        <v>235</v>
      </c>
      <c r="B60" s="252"/>
      <c r="C60" s="252"/>
      <c r="D60" s="252"/>
      <c r="E60" s="252"/>
      <c r="F60" s="252"/>
      <c r="G60" s="252"/>
      <c r="H60" s="252"/>
      <c r="I60" s="252"/>
      <c r="J60" s="252"/>
      <c r="K60" s="252"/>
    </row>
    <row r="61" spans="1:11" s="59" customFormat="1" ht="16.5" customHeight="1" x14ac:dyDescent="0.45">
      <c r="A61" s="367" t="s">
        <v>24</v>
      </c>
      <c r="B61" s="252"/>
      <c r="C61" s="252"/>
      <c r="D61" s="252"/>
      <c r="E61" s="252"/>
      <c r="F61" s="252"/>
      <c r="G61" s="252"/>
      <c r="H61" s="252"/>
      <c r="I61" s="252"/>
      <c r="J61" s="252"/>
      <c r="K61" s="252"/>
    </row>
    <row r="62" spans="1:11" s="59" customFormat="1" ht="16.5" customHeight="1" x14ac:dyDescent="0.45">
      <c r="A62" s="367" t="s">
        <v>25</v>
      </c>
      <c r="B62" s="252">
        <v>1</v>
      </c>
      <c r="C62" s="252"/>
      <c r="D62" s="252"/>
      <c r="E62" s="252"/>
      <c r="F62" s="252"/>
      <c r="G62" s="252">
        <v>1</v>
      </c>
      <c r="H62" s="252"/>
      <c r="I62" s="252"/>
      <c r="J62" s="252"/>
      <c r="K62" s="252"/>
    </row>
    <row r="63" spans="1:11" s="59" customFormat="1" ht="16.5" customHeight="1" x14ac:dyDescent="0.45">
      <c r="A63" s="367" t="s">
        <v>26</v>
      </c>
      <c r="B63" s="252"/>
      <c r="C63" s="252"/>
      <c r="D63" s="252"/>
      <c r="E63" s="252"/>
      <c r="F63" s="252"/>
      <c r="G63" s="252"/>
      <c r="H63" s="252"/>
      <c r="I63" s="252"/>
      <c r="J63" s="252"/>
      <c r="K63" s="252"/>
    </row>
    <row r="64" spans="1:11" s="59" customFormat="1" ht="16.5" customHeight="1" x14ac:dyDescent="0.45">
      <c r="A64" s="367" t="s">
        <v>27</v>
      </c>
      <c r="B64" s="252">
        <v>11</v>
      </c>
      <c r="C64" s="252">
        <v>10</v>
      </c>
      <c r="D64" s="252">
        <v>11</v>
      </c>
      <c r="E64" s="252">
        <v>10</v>
      </c>
      <c r="F64" s="252">
        <v>12</v>
      </c>
      <c r="G64" s="252">
        <v>13.6</v>
      </c>
      <c r="H64" s="252">
        <v>15.4</v>
      </c>
      <c r="I64" s="252">
        <v>16.399999999999999</v>
      </c>
      <c r="J64" s="252">
        <v>17.7</v>
      </c>
      <c r="K64" s="252">
        <v>17.899999999999999</v>
      </c>
    </row>
    <row r="65" spans="1:11" s="59" customFormat="1" ht="16.5" customHeight="1" x14ac:dyDescent="0.45">
      <c r="A65" s="64" t="s">
        <v>21</v>
      </c>
      <c r="B65" s="252"/>
      <c r="C65" s="252"/>
      <c r="D65" s="252"/>
      <c r="E65" s="252"/>
      <c r="F65" s="252"/>
      <c r="G65" s="252"/>
      <c r="H65" s="252"/>
      <c r="I65" s="252"/>
      <c r="J65" s="252"/>
      <c r="K65" s="252"/>
    </row>
    <row r="66" spans="1:11" s="59" customFormat="1" ht="16.5" customHeight="1" x14ac:dyDescent="0.45">
      <c r="A66" s="367" t="s">
        <v>23</v>
      </c>
      <c r="B66" s="252">
        <v>1</v>
      </c>
      <c r="C66" s="252">
        <v>1</v>
      </c>
      <c r="D66" s="252">
        <v>1</v>
      </c>
      <c r="E66" s="252">
        <v>1</v>
      </c>
      <c r="F66" s="252">
        <v>1</v>
      </c>
      <c r="G66" s="252"/>
      <c r="H66" s="252"/>
      <c r="I66" s="252"/>
      <c r="J66" s="252"/>
      <c r="K66" s="252"/>
    </row>
    <row r="67" spans="1:11" s="59" customFormat="1" ht="16.5" customHeight="1" x14ac:dyDescent="0.45">
      <c r="A67" s="367" t="s">
        <v>235</v>
      </c>
      <c r="B67" s="252"/>
      <c r="C67" s="252"/>
      <c r="D67" s="252"/>
      <c r="E67" s="252"/>
      <c r="F67" s="252"/>
      <c r="G67" s="252"/>
      <c r="H67" s="252"/>
      <c r="I67" s="252"/>
      <c r="J67" s="252"/>
      <c r="K67" s="252"/>
    </row>
    <row r="68" spans="1:11" s="59" customFormat="1" ht="16.5" customHeight="1" x14ac:dyDescent="0.45">
      <c r="A68" s="367" t="s">
        <v>24</v>
      </c>
      <c r="B68" s="252"/>
      <c r="C68" s="252"/>
      <c r="D68" s="252"/>
      <c r="E68" s="252"/>
      <c r="F68" s="252"/>
      <c r="G68" s="252"/>
      <c r="H68" s="252"/>
      <c r="I68" s="252"/>
      <c r="J68" s="252"/>
      <c r="K68" s="252"/>
    </row>
    <row r="69" spans="1:11" s="59" customFormat="1" ht="16.5" customHeight="1" x14ac:dyDescent="0.45">
      <c r="A69" s="367" t="s">
        <v>25</v>
      </c>
      <c r="B69" s="252">
        <v>2</v>
      </c>
      <c r="C69" s="252">
        <v>2</v>
      </c>
      <c r="D69" s="252">
        <v>1</v>
      </c>
      <c r="E69" s="252">
        <v>1</v>
      </c>
      <c r="F69" s="252">
        <v>1</v>
      </c>
      <c r="G69" s="252">
        <v>1.1000000000000001</v>
      </c>
      <c r="H69" s="252">
        <v>1.3</v>
      </c>
      <c r="I69" s="252">
        <v>1.4</v>
      </c>
      <c r="J69" s="252">
        <v>1.5</v>
      </c>
      <c r="K69" s="252">
        <v>1.6</v>
      </c>
    </row>
    <row r="70" spans="1:11" s="59" customFormat="1" ht="16.5" customHeight="1" x14ac:dyDescent="0.45">
      <c r="A70" s="367" t="s">
        <v>26</v>
      </c>
      <c r="B70" s="252"/>
      <c r="C70" s="252"/>
      <c r="D70" s="252"/>
      <c r="E70" s="252"/>
      <c r="F70" s="252"/>
      <c r="G70" s="252"/>
      <c r="H70" s="252"/>
      <c r="I70" s="252"/>
      <c r="J70" s="252"/>
      <c r="K70" s="252"/>
    </row>
    <row r="71" spans="1:11" s="59" customFormat="1" ht="16.5" customHeight="1" x14ac:dyDescent="0.45">
      <c r="A71" s="367" t="s">
        <v>27</v>
      </c>
      <c r="B71" s="252">
        <v>3</v>
      </c>
      <c r="C71" s="252">
        <v>3</v>
      </c>
      <c r="D71" s="252">
        <v>3</v>
      </c>
      <c r="E71" s="252">
        <v>2</v>
      </c>
      <c r="F71" s="252">
        <v>2</v>
      </c>
      <c r="G71" s="252">
        <v>1.3</v>
      </c>
      <c r="H71" s="252">
        <v>1.4</v>
      </c>
      <c r="I71" s="252">
        <v>0.5</v>
      </c>
      <c r="J71" s="252">
        <v>0.6</v>
      </c>
      <c r="K71" s="252">
        <v>0.6</v>
      </c>
    </row>
    <row r="72" spans="1:11" s="317" customFormat="1" ht="16.5" customHeight="1" x14ac:dyDescent="0.45">
      <c r="A72" s="101" t="s">
        <v>18</v>
      </c>
      <c r="B72" s="294">
        <v>64</v>
      </c>
      <c r="C72" s="294">
        <v>62</v>
      </c>
      <c r="D72" s="294">
        <v>60</v>
      </c>
      <c r="E72" s="294">
        <v>56</v>
      </c>
      <c r="F72" s="294">
        <v>55</v>
      </c>
      <c r="G72" s="294">
        <v>488.2</v>
      </c>
      <c r="H72" s="294">
        <v>539.1</v>
      </c>
      <c r="I72" s="294">
        <v>547.20000000000005</v>
      </c>
      <c r="J72" s="294">
        <v>590.79999999999995</v>
      </c>
      <c r="K72" s="294">
        <v>624.70000000000005</v>
      </c>
    </row>
    <row r="73" spans="1:11" s="59" customFormat="1" ht="6.75" customHeight="1" x14ac:dyDescent="0.45">
      <c r="A73" s="58"/>
      <c r="B73" s="58"/>
      <c r="C73" s="58"/>
      <c r="D73" s="58"/>
      <c r="E73" s="58"/>
      <c r="F73" s="58"/>
      <c r="G73" s="58"/>
      <c r="H73" s="58"/>
      <c r="I73" s="58"/>
      <c r="J73" s="58"/>
      <c r="K73" s="58"/>
    </row>
    <row r="74" spans="1:11" s="59" customFormat="1" ht="15.75" customHeight="1" x14ac:dyDescent="0.45">
      <c r="A74" s="360"/>
      <c r="D74" s="218"/>
      <c r="E74" s="218"/>
      <c r="I74" s="218"/>
      <c r="J74" s="218"/>
    </row>
    <row r="75" spans="1:11" ht="12.75" customHeight="1" x14ac:dyDescent="0.35">
      <c r="A75" s="718"/>
      <c r="B75" s="718"/>
      <c r="C75" s="718"/>
      <c r="D75" s="718"/>
      <c r="E75" s="718"/>
      <c r="F75" s="718"/>
      <c r="G75" s="718"/>
      <c r="H75" s="718"/>
      <c r="I75" s="718"/>
      <c r="J75" s="718"/>
      <c r="K75" s="718"/>
    </row>
  </sheetData>
  <mergeCells count="4">
    <mergeCell ref="A2:K2"/>
    <mergeCell ref="B4:F4"/>
    <mergeCell ref="G4:K4"/>
    <mergeCell ref="A75:K75"/>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B23"/>
  <sheetViews>
    <sheetView showGridLines="0" workbookViewId="0"/>
  </sheetViews>
  <sheetFormatPr defaultColWidth="8" defaultRowHeight="12.75" customHeight="1" x14ac:dyDescent="0.35"/>
  <cols>
    <col min="1" max="1" width="75.73046875" style="10" customWidth="1"/>
    <col min="2" max="2" width="25.73046875" style="10" customWidth="1"/>
    <col min="3" max="3" width="15.73046875" style="10" customWidth="1"/>
    <col min="4" max="16384" width="8" style="10"/>
  </cols>
  <sheetData>
    <row r="1" spans="1:2" ht="15.75" customHeight="1" x14ac:dyDescent="0.35"/>
    <row r="2" spans="1:2" ht="19.5" customHeight="1" x14ac:dyDescent="0.35">
      <c r="A2" s="715" t="s">
        <v>201</v>
      </c>
      <c r="B2" s="715"/>
    </row>
    <row r="3" spans="1:2" ht="16.5" customHeight="1" x14ac:dyDescent="0.35">
      <c r="A3" s="724" t="s">
        <v>694</v>
      </c>
      <c r="B3" s="725"/>
    </row>
    <row r="4" spans="1:2" s="12" customFormat="1" ht="31.5" customHeight="1" x14ac:dyDescent="0.35">
      <c r="A4" s="53"/>
      <c r="B4" s="54" t="s">
        <v>202</v>
      </c>
    </row>
    <row r="5" spans="1:2" ht="30" customHeight="1" x14ac:dyDescent="0.45">
      <c r="A5" s="62" t="s">
        <v>152</v>
      </c>
      <c r="B5" s="56"/>
    </row>
    <row r="6" spans="1:2" ht="16.5" customHeight="1" x14ac:dyDescent="0.45">
      <c r="A6" s="188" t="s">
        <v>283</v>
      </c>
      <c r="B6" s="100">
        <v>310</v>
      </c>
    </row>
    <row r="7" spans="1:2" ht="16.5" customHeight="1" x14ac:dyDescent="0.45">
      <c r="A7" s="188" t="s">
        <v>282</v>
      </c>
      <c r="B7" s="100">
        <v>648</v>
      </c>
    </row>
    <row r="8" spans="1:2" s="40" customFormat="1" ht="16.5" customHeight="1" x14ac:dyDescent="0.45">
      <c r="A8" s="216" t="s">
        <v>284</v>
      </c>
      <c r="B8" s="289">
        <v>958</v>
      </c>
    </row>
    <row r="9" spans="1:2" ht="30" customHeight="1" x14ac:dyDescent="0.45">
      <c r="A9" s="62" t="s">
        <v>154</v>
      </c>
      <c r="B9" s="289"/>
    </row>
    <row r="10" spans="1:2" ht="16.5" customHeight="1" x14ac:dyDescent="0.45">
      <c r="A10" s="188" t="s">
        <v>109</v>
      </c>
      <c r="B10" s="100">
        <v>294</v>
      </c>
    </row>
    <row r="11" spans="1:2" ht="16.5" customHeight="1" x14ac:dyDescent="0.45">
      <c r="A11" s="188" t="s">
        <v>141</v>
      </c>
      <c r="B11" s="100">
        <v>294</v>
      </c>
    </row>
    <row r="12" spans="1:2" ht="16.5" customHeight="1" x14ac:dyDescent="0.45">
      <c r="A12" s="188" t="s">
        <v>234</v>
      </c>
      <c r="B12" s="100">
        <v>88</v>
      </c>
    </row>
    <row r="13" spans="1:2" ht="16.5" customHeight="1" x14ac:dyDescent="0.45">
      <c r="A13" s="188" t="s">
        <v>142</v>
      </c>
      <c r="B13" s="100">
        <v>46</v>
      </c>
    </row>
    <row r="14" spans="1:2" ht="16.5" customHeight="1" x14ac:dyDescent="0.45">
      <c r="A14" s="188" t="s">
        <v>236</v>
      </c>
      <c r="B14" s="100">
        <v>165</v>
      </c>
    </row>
    <row r="15" spans="1:2" ht="16.5" customHeight="1" x14ac:dyDescent="0.45">
      <c r="A15" s="188" t="s">
        <v>237</v>
      </c>
      <c r="B15" s="100">
        <v>71</v>
      </c>
    </row>
    <row r="16" spans="1:2" s="40" customFormat="1" ht="16.5" customHeight="1" x14ac:dyDescent="0.45">
      <c r="A16" s="216" t="s">
        <v>284</v>
      </c>
      <c r="B16" s="289">
        <v>958</v>
      </c>
    </row>
    <row r="17" spans="1:2" ht="30" customHeight="1" x14ac:dyDescent="0.45">
      <c r="A17" s="62" t="s">
        <v>281</v>
      </c>
      <c r="B17" s="100">
        <v>129</v>
      </c>
    </row>
    <row r="18" spans="1:2" ht="16.5" customHeight="1" x14ac:dyDescent="0.45">
      <c r="A18" s="62" t="s">
        <v>108</v>
      </c>
      <c r="B18" s="234">
        <v>7</v>
      </c>
    </row>
    <row r="19" spans="1:2" ht="19.5" customHeight="1" x14ac:dyDescent="0.45">
      <c r="A19" s="62" t="s">
        <v>153</v>
      </c>
      <c r="B19" s="100">
        <v>64</v>
      </c>
    </row>
    <row r="20" spans="1:2" ht="31.5" customHeight="1" x14ac:dyDescent="0.45">
      <c r="A20" s="62"/>
      <c r="B20" s="597" t="s">
        <v>695</v>
      </c>
    </row>
    <row r="21" spans="1:2" ht="16.5" customHeight="1" x14ac:dyDescent="0.45">
      <c r="A21" s="48" t="s">
        <v>275</v>
      </c>
      <c r="B21" s="100">
        <v>50</v>
      </c>
    </row>
    <row r="22" spans="1:2" ht="16.5" customHeight="1" x14ac:dyDescent="0.45">
      <c r="A22" s="48" t="s">
        <v>295</v>
      </c>
      <c r="B22" s="100">
        <v>52133</v>
      </c>
    </row>
    <row r="23" spans="1:2" ht="6" customHeight="1" x14ac:dyDescent="0.35">
      <c r="A23" s="58"/>
      <c r="B23" s="58"/>
    </row>
  </sheetData>
  <mergeCells count="2">
    <mergeCell ref="A2:B2"/>
    <mergeCell ref="A3:B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autoPageBreaks="0" fitToPage="1"/>
  </sheetPr>
  <dimension ref="A1:F23"/>
  <sheetViews>
    <sheetView showGridLines="0" workbookViewId="0"/>
  </sheetViews>
  <sheetFormatPr defaultColWidth="8" defaultRowHeight="12.75" customHeight="1" x14ac:dyDescent="0.35"/>
  <cols>
    <col min="1" max="1" width="75.73046875" style="40" customWidth="1"/>
    <col min="2" max="6" width="18.73046875" style="40" customWidth="1"/>
    <col min="7" max="7" width="15.73046875" style="40" customWidth="1"/>
    <col min="8" max="16384" width="8" style="40"/>
  </cols>
  <sheetData>
    <row r="1" spans="1:6" ht="15.75" customHeight="1" x14ac:dyDescent="0.35"/>
    <row r="2" spans="1:6" ht="19.5" customHeight="1" x14ac:dyDescent="0.35">
      <c r="A2" s="715" t="s">
        <v>438</v>
      </c>
      <c r="B2" s="715"/>
      <c r="C2" s="715"/>
      <c r="D2" s="715"/>
      <c r="E2" s="715"/>
      <c r="F2" s="715"/>
    </row>
    <row r="3" spans="1:6" ht="16.5" customHeight="1" x14ac:dyDescent="0.35">
      <c r="A3" s="725"/>
      <c r="B3" s="725"/>
      <c r="C3" s="725"/>
      <c r="D3" s="725"/>
      <c r="E3" s="725"/>
      <c r="F3" s="725"/>
    </row>
    <row r="4" spans="1:6" s="12" customFormat="1" ht="30" customHeight="1" x14ac:dyDescent="0.35">
      <c r="A4" s="53"/>
      <c r="B4" s="352" t="s">
        <v>358</v>
      </c>
      <c r="C4" s="555" t="s">
        <v>359</v>
      </c>
      <c r="D4" s="555" t="s">
        <v>577</v>
      </c>
      <c r="E4" s="567" t="s">
        <v>688</v>
      </c>
      <c r="F4" s="567" t="s">
        <v>689</v>
      </c>
    </row>
    <row r="5" spans="1:6" ht="30" customHeight="1" x14ac:dyDescent="0.45">
      <c r="A5" s="62" t="s">
        <v>152</v>
      </c>
      <c r="B5" s="56"/>
      <c r="C5" s="289"/>
      <c r="D5" s="56"/>
      <c r="E5" s="289"/>
      <c r="F5" s="56"/>
    </row>
    <row r="6" spans="1:6" ht="16.5" customHeight="1" x14ac:dyDescent="0.45">
      <c r="A6" s="188" t="s">
        <v>283</v>
      </c>
      <c r="B6" s="100">
        <v>284</v>
      </c>
      <c r="C6" s="100">
        <v>289</v>
      </c>
      <c r="D6" s="100">
        <v>298</v>
      </c>
      <c r="E6" s="100">
        <v>321</v>
      </c>
      <c r="F6" s="100">
        <v>310</v>
      </c>
    </row>
    <row r="7" spans="1:6" ht="16.5" customHeight="1" x14ac:dyDescent="0.45">
      <c r="A7" s="188" t="s">
        <v>282</v>
      </c>
      <c r="B7" s="100">
        <v>886</v>
      </c>
      <c r="C7" s="100">
        <v>798</v>
      </c>
      <c r="D7" s="100">
        <v>755</v>
      </c>
      <c r="E7" s="100">
        <v>708</v>
      </c>
      <c r="F7" s="100">
        <v>648</v>
      </c>
    </row>
    <row r="8" spans="1:6" ht="16.5" customHeight="1" x14ac:dyDescent="0.45">
      <c r="A8" s="216" t="s">
        <v>284</v>
      </c>
      <c r="B8" s="289">
        <v>1170</v>
      </c>
      <c r="C8" s="289">
        <v>1087</v>
      </c>
      <c r="D8" s="289">
        <v>1053</v>
      </c>
      <c r="E8" s="289">
        <v>1029</v>
      </c>
      <c r="F8" s="289">
        <v>958</v>
      </c>
    </row>
    <row r="9" spans="1:6" ht="30" customHeight="1" x14ac:dyDescent="0.45">
      <c r="A9" s="62" t="s">
        <v>154</v>
      </c>
      <c r="B9" s="289"/>
      <c r="C9" s="289"/>
      <c r="D9" s="289"/>
      <c r="E9" s="289"/>
      <c r="F9" s="289"/>
    </row>
    <row r="10" spans="1:6" ht="16.5" customHeight="1" x14ac:dyDescent="0.45">
      <c r="A10" s="188" t="s">
        <v>109</v>
      </c>
      <c r="B10" s="100">
        <v>380</v>
      </c>
      <c r="C10" s="100">
        <v>350</v>
      </c>
      <c r="D10" s="100">
        <v>341</v>
      </c>
      <c r="E10" s="100">
        <v>335</v>
      </c>
      <c r="F10" s="100">
        <v>294</v>
      </c>
    </row>
    <row r="11" spans="1:6" ht="16.5" customHeight="1" x14ac:dyDescent="0.45">
      <c r="A11" s="188" t="s">
        <v>141</v>
      </c>
      <c r="B11" s="100">
        <v>393</v>
      </c>
      <c r="C11" s="100">
        <v>356</v>
      </c>
      <c r="D11" s="100">
        <v>334</v>
      </c>
      <c r="E11" s="100">
        <v>315</v>
      </c>
      <c r="F11" s="100">
        <v>294</v>
      </c>
    </row>
    <row r="12" spans="1:6" ht="16.5" customHeight="1" x14ac:dyDescent="0.45">
      <c r="A12" s="188" t="s">
        <v>234</v>
      </c>
      <c r="B12" s="100">
        <v>62</v>
      </c>
      <c r="C12" s="100">
        <v>57</v>
      </c>
      <c r="D12" s="100">
        <v>66</v>
      </c>
      <c r="E12" s="100">
        <v>69</v>
      </c>
      <c r="F12" s="100">
        <v>88</v>
      </c>
    </row>
    <row r="13" spans="1:6" ht="16.5" customHeight="1" x14ac:dyDescent="0.45">
      <c r="A13" s="188" t="s">
        <v>142</v>
      </c>
      <c r="B13" s="100">
        <v>81</v>
      </c>
      <c r="C13" s="100">
        <v>63</v>
      </c>
      <c r="D13" s="100">
        <v>57</v>
      </c>
      <c r="E13" s="100">
        <v>50</v>
      </c>
      <c r="F13" s="100">
        <v>46</v>
      </c>
    </row>
    <row r="14" spans="1:6" ht="16.5" customHeight="1" x14ac:dyDescent="0.45">
      <c r="A14" s="188" t="s">
        <v>236</v>
      </c>
      <c r="B14" s="100">
        <v>185</v>
      </c>
      <c r="C14" s="100">
        <v>193</v>
      </c>
      <c r="D14" s="100">
        <v>178</v>
      </c>
      <c r="E14" s="100">
        <v>185</v>
      </c>
      <c r="F14" s="100">
        <v>165</v>
      </c>
    </row>
    <row r="15" spans="1:6" ht="16.5" customHeight="1" x14ac:dyDescent="0.45">
      <c r="A15" s="188" t="s">
        <v>237</v>
      </c>
      <c r="B15" s="100">
        <v>69</v>
      </c>
      <c r="C15" s="100">
        <v>68</v>
      </c>
      <c r="D15" s="100">
        <v>77</v>
      </c>
      <c r="E15" s="100">
        <v>75</v>
      </c>
      <c r="F15" s="100">
        <v>71</v>
      </c>
    </row>
    <row r="16" spans="1:6" ht="16.5" customHeight="1" x14ac:dyDescent="0.45">
      <c r="A16" s="216" t="s">
        <v>284</v>
      </c>
      <c r="B16" s="289">
        <v>1170</v>
      </c>
      <c r="C16" s="289">
        <v>1087</v>
      </c>
      <c r="D16" s="289">
        <v>1053</v>
      </c>
      <c r="E16" s="289">
        <v>1029</v>
      </c>
      <c r="F16" s="289">
        <v>958</v>
      </c>
    </row>
    <row r="17" spans="1:6" ht="30" customHeight="1" x14ac:dyDescent="0.45">
      <c r="A17" s="62" t="s">
        <v>281</v>
      </c>
      <c r="B17" s="100">
        <v>169</v>
      </c>
      <c r="C17" s="100">
        <v>155</v>
      </c>
      <c r="D17" s="100">
        <v>144</v>
      </c>
      <c r="E17" s="100">
        <v>138</v>
      </c>
      <c r="F17" s="100">
        <v>129</v>
      </c>
    </row>
    <row r="18" spans="1:6" ht="16.5" customHeight="1" x14ac:dyDescent="0.45">
      <c r="A18" s="62" t="s">
        <v>108</v>
      </c>
      <c r="B18" s="234">
        <v>7</v>
      </c>
      <c r="C18" s="234">
        <v>7</v>
      </c>
      <c r="D18" s="234">
        <v>7</v>
      </c>
      <c r="E18" s="234">
        <v>7</v>
      </c>
      <c r="F18" s="234">
        <v>7</v>
      </c>
    </row>
    <row r="19" spans="1:6" ht="16.5" customHeight="1" x14ac:dyDescent="0.45">
      <c r="A19" s="62" t="s">
        <v>153</v>
      </c>
      <c r="B19" s="100">
        <v>65</v>
      </c>
      <c r="C19" s="100">
        <v>66</v>
      </c>
      <c r="D19" s="100">
        <v>69</v>
      </c>
      <c r="E19" s="100">
        <v>61</v>
      </c>
      <c r="F19" s="100">
        <v>64</v>
      </c>
    </row>
    <row r="20" spans="1:6" ht="16.5" customHeight="1" x14ac:dyDescent="0.45">
      <c r="A20" s="62"/>
      <c r="B20" s="100"/>
      <c r="C20" s="100"/>
      <c r="D20" s="100"/>
      <c r="E20" s="100"/>
      <c r="F20" s="355"/>
    </row>
    <row r="21" spans="1:6" ht="16.5" customHeight="1" x14ac:dyDescent="0.45">
      <c r="A21" s="48" t="s">
        <v>275</v>
      </c>
      <c r="B21" s="100">
        <v>43</v>
      </c>
      <c r="C21" s="100">
        <v>45</v>
      </c>
      <c r="D21" s="100">
        <v>46</v>
      </c>
      <c r="E21" s="100">
        <v>48</v>
      </c>
      <c r="F21" s="355">
        <v>50</v>
      </c>
    </row>
    <row r="22" spans="1:6" ht="16.5" customHeight="1" x14ac:dyDescent="0.45">
      <c r="A22" s="48" t="s">
        <v>295</v>
      </c>
      <c r="B22" s="100">
        <v>36935</v>
      </c>
      <c r="C22" s="100">
        <v>41474</v>
      </c>
      <c r="D22" s="100">
        <v>44063</v>
      </c>
      <c r="E22" s="100">
        <v>46895</v>
      </c>
      <c r="F22" s="100">
        <v>52133</v>
      </c>
    </row>
    <row r="23" spans="1:6" ht="6" customHeight="1" x14ac:dyDescent="0.35">
      <c r="A23" s="58"/>
      <c r="B23" s="58"/>
      <c r="C23" s="58"/>
      <c r="D23" s="58"/>
      <c r="E23" s="58"/>
      <c r="F23" s="58"/>
    </row>
  </sheetData>
  <mergeCells count="2">
    <mergeCell ref="A2:F2"/>
    <mergeCell ref="A3:F3"/>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&amp;C&amp;B&amp;"Arial"&amp;12&amp;Kff0000​‌For Official Use Only‌​</oddHeader>
    <oddFooter>&amp;RPage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ab25b00f-2385-4d0f-89e2-cf0b96f3cce8</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e7db5bf4-7394-4b17-9ff8-454d7adbf5bc</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DLM: For Official Use Only</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84d6b2d0-8498-4d62-bf46-bab38babbe9e</TermId>
        </TermInfo>
      </Terms>
    </j163382b748246d3b6e7caae71dbeeb0>
    <TaxCatchAll xmlns="814d62cb-2db6-4c25-ab62-b9075facbc11">
      <Value>33</Value>
      <Value>164</Value>
      <Value>94</Value>
      <Value>4</Value>
      <Value>11</Value>
      <Value>174</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TermInfo xmlns="http://schemas.microsoft.com/office/infopath/2007/PartnerControls">
          <TermName xmlns="http://schemas.microsoft.com/office/infopath/2007/PartnerControls">Jun</TermName>
          <TermId xmlns="http://schemas.microsoft.com/office/infopath/2007/PartnerControls">91b95637-fa38-4940-b811-52fb1a151147</TermId>
        </TermInfo>
      </Term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337d548e-be9a-4363-bbb3-ec2b7c3daa90</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VQVUQ2WUPSKA-1683173573-41715</_dlc_DocId>
    <_dlc_DocIdUrl xmlns="814d62cb-2db6-4c25-ab62-b9075facbc11">
      <Url>https://im/teams/DA/_layouts/15/DocIdRedir.aspx?ID=VQVUQ2WUPSKA-1683173573-41715</Url>
      <Description>VQVUQ2WUPSKA-1683173573-41715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1EA2781-AEF5-4B88-991C-80B02E65A7C0}">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814d62cb-2db6-4c25-ab62-b9075facbc11"/>
    <ds:schemaRef ds:uri="http://www.w3.org/XML/1998/namespace"/>
    <ds:schemaRef ds:uri="http://purl.org/dc/dcmitype/"/>
  </ds:schemaRefs>
</ds:datastoreItem>
</file>

<file path=customXml/itemProps2.xml><?xml version="1.0" encoding="utf-8"?>
<ds:datastoreItem xmlns:ds="http://schemas.openxmlformats.org/officeDocument/2006/customXml" ds:itemID="{6252ADFA-E9DE-445A-BE2F-4CF942897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597E69-FB55-44E2-B087-2788799AFD96}">
  <ds:schemaRefs>
    <ds:schemaRef ds:uri="Microsoft.SharePoint.Taxonomy.ContentTypeSync"/>
  </ds:schemaRefs>
</ds:datastoreItem>
</file>

<file path=customXml/itemProps4.xml><?xml version="1.0" encoding="utf-8"?>
<ds:datastoreItem xmlns:ds="http://schemas.openxmlformats.org/officeDocument/2006/customXml" ds:itemID="{71B4E4E1-FB92-4F74-90E3-ED29F5119115}">
  <ds:schemaRefs>
    <ds:schemaRef ds:uri="http://schemas.microsoft.com/sharepoint/v3/contenttype/forms"/>
  </ds:schemaRefs>
</ds:datastoreItem>
</file>

<file path=customXml/itemProps5.xml><?xml version="1.0" encoding="utf-8"?>
<ds:datastoreItem xmlns:ds="http://schemas.openxmlformats.org/officeDocument/2006/customXml" ds:itemID="{771046FD-0914-4B31-926F-F0331553F6E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415</vt:i4>
      </vt:variant>
    </vt:vector>
  </HeadingPairs>
  <TitlesOfParts>
    <vt:vector size="478" baseType="lpstr">
      <vt:lpstr>Cover</vt:lpstr>
      <vt:lpstr>Notes</vt:lpstr>
      <vt:lpstr>Contents</vt:lpstr>
      <vt:lpstr>Important Notice</vt:lpstr>
      <vt:lpstr>Highlights</vt:lpstr>
      <vt:lpstr>Table 1</vt:lpstr>
      <vt:lpstr>Table 1a</vt:lpstr>
      <vt:lpstr>Table 2</vt:lpstr>
      <vt:lpstr>Table 2a</vt:lpstr>
      <vt:lpstr>Table 3</vt:lpstr>
      <vt:lpstr>Table 3a</vt:lpstr>
      <vt:lpstr>Table 3b</vt:lpstr>
      <vt:lpstr>Table 4</vt:lpstr>
      <vt:lpstr>Table 4a</vt:lpstr>
      <vt:lpstr>Table 5</vt:lpstr>
      <vt:lpstr>Table 5a</vt:lpstr>
      <vt:lpstr>Table 6</vt:lpstr>
      <vt:lpstr>Table 6a</vt:lpstr>
      <vt:lpstr>Table 6b</vt:lpstr>
      <vt:lpstr>Table 7</vt:lpstr>
      <vt:lpstr>Table 7a</vt:lpstr>
      <vt:lpstr>Table 7b</vt:lpstr>
      <vt:lpstr>Table 7c</vt:lpstr>
      <vt:lpstr>Table 8</vt:lpstr>
      <vt:lpstr>Table 8a</vt:lpstr>
      <vt:lpstr>Table 9</vt:lpstr>
      <vt:lpstr>Table 9a</vt:lpstr>
      <vt:lpstr>Table 10</vt:lpstr>
      <vt:lpstr>Table 10a</vt:lpstr>
      <vt:lpstr>Table 11</vt:lpstr>
      <vt:lpstr>Table 11a</vt:lpstr>
      <vt:lpstr>Table 11b</vt:lpstr>
      <vt:lpstr>Table 11c</vt:lpstr>
      <vt:lpstr>Table 11d</vt:lpstr>
      <vt:lpstr>Table 12</vt:lpstr>
      <vt:lpstr>Table 12a</vt:lpstr>
      <vt:lpstr>Table 12b</vt:lpstr>
      <vt:lpstr>Table 13</vt:lpstr>
      <vt:lpstr>Table 13a</vt:lpstr>
      <vt:lpstr>Table 13b</vt:lpstr>
      <vt:lpstr>Table 14</vt:lpstr>
      <vt:lpstr>Table 14a</vt:lpstr>
      <vt:lpstr>Table 14b</vt:lpstr>
      <vt:lpstr>Table 14c</vt:lpstr>
      <vt:lpstr>Table 15</vt:lpstr>
      <vt:lpstr>Table 15a</vt:lpstr>
      <vt:lpstr>Table 16</vt:lpstr>
      <vt:lpstr>Table 16a</vt:lpstr>
      <vt:lpstr>Table 17</vt:lpstr>
      <vt:lpstr>Table 17a</vt:lpstr>
      <vt:lpstr>Table 18</vt:lpstr>
      <vt:lpstr>Table 18a</vt:lpstr>
      <vt:lpstr>Table 19</vt:lpstr>
      <vt:lpstr>Table 19a</vt:lpstr>
      <vt:lpstr>Table 19b</vt:lpstr>
      <vt:lpstr>Table 19c</vt:lpstr>
      <vt:lpstr>Table 20</vt:lpstr>
      <vt:lpstr>Table 20a</vt:lpstr>
      <vt:lpstr>Table 20b</vt:lpstr>
      <vt:lpstr>Table 21</vt:lpstr>
      <vt:lpstr>Table 22</vt:lpstr>
      <vt:lpstr>Revisions</vt:lpstr>
      <vt:lpstr>Explanatory Notes</vt:lpstr>
      <vt:lpstr>Cover!Print_Area</vt:lpstr>
      <vt:lpstr>Highlights!Print_Area</vt:lpstr>
      <vt:lpstr>Notes!Print_Area</vt:lpstr>
      <vt:lpstr>'Table 1'!Print_Area</vt:lpstr>
      <vt:lpstr>'Table 10'!Print_Area</vt:lpstr>
      <vt:lpstr>'Table 10a'!Print_Area</vt:lpstr>
      <vt:lpstr>'Table 11'!Print_Area</vt:lpstr>
      <vt:lpstr>'Table 11a'!Print_Area</vt:lpstr>
      <vt:lpstr>'Table 11b'!Print_Area</vt:lpstr>
      <vt:lpstr>'Table 11c'!Print_Area</vt:lpstr>
      <vt:lpstr>'Table 11d'!Print_Area</vt:lpstr>
      <vt:lpstr>'Table 12'!Print_Area</vt:lpstr>
      <vt:lpstr>'Table 12a'!Print_Area</vt:lpstr>
      <vt:lpstr>'Table 12b'!Print_Area</vt:lpstr>
      <vt:lpstr>'Table 13'!Print_Area</vt:lpstr>
      <vt:lpstr>'Table 13a'!Print_Area</vt:lpstr>
      <vt:lpstr>'Table 14'!Print_Area</vt:lpstr>
      <vt:lpstr>'Table 14a'!Print_Area</vt:lpstr>
      <vt:lpstr>'Table 14b'!Print_Area</vt:lpstr>
      <vt:lpstr>'Table 14c'!Print_Area</vt:lpstr>
      <vt:lpstr>'Table 15'!Print_Area</vt:lpstr>
      <vt:lpstr>'Table 15a'!Print_Area</vt:lpstr>
      <vt:lpstr>'Table 16'!Print_Area</vt:lpstr>
      <vt:lpstr>'Table 16a'!Print_Area</vt:lpstr>
      <vt:lpstr>'Table 17'!Print_Area</vt:lpstr>
      <vt:lpstr>'Table 17a'!Print_Area</vt:lpstr>
      <vt:lpstr>'Table 18'!Print_Area</vt:lpstr>
      <vt:lpstr>'Table 18a'!Print_Area</vt:lpstr>
      <vt:lpstr>'Table 19'!Print_Area</vt:lpstr>
      <vt:lpstr>'Table 19a'!Print_Area</vt:lpstr>
      <vt:lpstr>'Table 19b'!Print_Area</vt:lpstr>
      <vt:lpstr>'Table 19c'!Print_Area</vt:lpstr>
      <vt:lpstr>'Table 1a'!Print_Area</vt:lpstr>
      <vt:lpstr>'Table 2'!Print_Area</vt:lpstr>
      <vt:lpstr>'Table 20'!Print_Area</vt:lpstr>
      <vt:lpstr>'Table 20a'!Print_Area</vt:lpstr>
      <vt:lpstr>'Table 20b'!Print_Area</vt:lpstr>
      <vt:lpstr>'Table 21'!Print_Area</vt:lpstr>
      <vt:lpstr>'Table 22'!Print_Area</vt:lpstr>
      <vt:lpstr>'Table 2a'!Print_Area</vt:lpstr>
      <vt:lpstr>'Table 3'!Print_Area</vt:lpstr>
      <vt:lpstr>'Table 3a'!Print_Area</vt:lpstr>
      <vt:lpstr>'Table 3b'!Print_Area</vt:lpstr>
      <vt:lpstr>'Table 4'!Print_Area</vt:lpstr>
      <vt:lpstr>'Table 4a'!Print_Area</vt:lpstr>
      <vt:lpstr>'Table 5'!Print_Area</vt:lpstr>
      <vt:lpstr>'Table 5a'!Print_Area</vt:lpstr>
      <vt:lpstr>'Table 6'!Print_Area</vt:lpstr>
      <vt:lpstr>'Table 6a'!Print_Area</vt:lpstr>
      <vt:lpstr>'Table 6b'!Print_Area</vt:lpstr>
      <vt:lpstr>'Table 7'!Print_Area</vt:lpstr>
      <vt:lpstr>'Table 7a'!Print_Area</vt:lpstr>
      <vt:lpstr>'Table 7b'!Print_Area</vt:lpstr>
      <vt:lpstr>'Table 7c'!Print_Area</vt:lpstr>
      <vt:lpstr>'Table 8'!Print_Area</vt:lpstr>
      <vt:lpstr>'Table 8a'!Print_Area</vt:lpstr>
      <vt:lpstr>'Table 9'!Print_Area</vt:lpstr>
      <vt:lpstr>'Table 9a'!Print_Area</vt:lpstr>
      <vt:lpstr>Tab_10</vt:lpstr>
      <vt:lpstr>Tab_10A</vt:lpstr>
      <vt:lpstr>Tab_10AB</vt:lpstr>
      <vt:lpstr>Tab_10ABFT1</vt:lpstr>
      <vt:lpstr>Tab_10ABFT2</vt:lpstr>
      <vt:lpstr>Tab_10ABFT3</vt:lpstr>
      <vt:lpstr>Tab_10ABFT4</vt:lpstr>
      <vt:lpstr>Tab_10AC</vt:lpstr>
      <vt:lpstr>Tab_10ACFTA1</vt:lpstr>
      <vt:lpstr>Tab_10ACFTA2</vt:lpstr>
      <vt:lpstr>Tab_10ACFTA3</vt:lpstr>
      <vt:lpstr>Tab_10ACFTA4</vt:lpstr>
      <vt:lpstr>Tab_10FT</vt:lpstr>
      <vt:lpstr>Tab_10FTA</vt:lpstr>
      <vt:lpstr>Tab_11A</vt:lpstr>
      <vt:lpstr>Tab_11BCOL1</vt:lpstr>
      <vt:lpstr>Tab_11BCOL1FT_C</vt:lpstr>
      <vt:lpstr>Tab_11BCOL1FT_I</vt:lpstr>
      <vt:lpstr>Tab_11BCOL1FT_PS</vt:lpstr>
      <vt:lpstr>Tab_11BCOL1FT_R</vt:lpstr>
      <vt:lpstr>Tab_11BCOL2</vt:lpstr>
      <vt:lpstr>Tab_11BCOL2FT_C</vt:lpstr>
      <vt:lpstr>Tab_11BCOL2FT_I</vt:lpstr>
      <vt:lpstr>Tab_11BCOL2FT_PS</vt:lpstr>
      <vt:lpstr>Tab_11BCOL2FT_R</vt:lpstr>
      <vt:lpstr>Tab_11BCOL3</vt:lpstr>
      <vt:lpstr>Tab_11BCOL3FT_C</vt:lpstr>
      <vt:lpstr>Tab_11BCOL3FT_I</vt:lpstr>
      <vt:lpstr>Tab_11BCOL3FT_PS</vt:lpstr>
      <vt:lpstr>Tab_11BCOL3FT_R</vt:lpstr>
      <vt:lpstr>Tab_11C</vt:lpstr>
      <vt:lpstr>Tab_11CA</vt:lpstr>
      <vt:lpstr>Tab_11CFT1</vt:lpstr>
      <vt:lpstr>Tab_11CFT2</vt:lpstr>
      <vt:lpstr>Tab_11CFT3</vt:lpstr>
      <vt:lpstr>Tab_11CFT4</vt:lpstr>
      <vt:lpstr>Tab_11CFTA1</vt:lpstr>
      <vt:lpstr>Tab_11CFTA2</vt:lpstr>
      <vt:lpstr>Tab_11CFTA3</vt:lpstr>
      <vt:lpstr>Tab_11CFTA4</vt:lpstr>
      <vt:lpstr>Tab_11COL1</vt:lpstr>
      <vt:lpstr>Tab_11COL2</vt:lpstr>
      <vt:lpstr>Tab_11COL3</vt:lpstr>
      <vt:lpstr>Tab_11D</vt:lpstr>
      <vt:lpstr>Tab_11DFT1</vt:lpstr>
      <vt:lpstr>Tab_11DFT2</vt:lpstr>
      <vt:lpstr>Tab_11DFT3</vt:lpstr>
      <vt:lpstr>Tab_11DFT4</vt:lpstr>
      <vt:lpstr>Tab_12ACOL1TO7</vt:lpstr>
      <vt:lpstr>Tab_12ACOL1TO7A</vt:lpstr>
      <vt:lpstr>Tab_12ACOL8TO14</vt:lpstr>
      <vt:lpstr>Tab_12ACOL8TO14A</vt:lpstr>
      <vt:lpstr>Tab_12B1</vt:lpstr>
      <vt:lpstr>Tab_12B2</vt:lpstr>
      <vt:lpstr>Tab_12B3</vt:lpstr>
      <vt:lpstr>Tab_12B4</vt:lpstr>
      <vt:lpstr>Tab_12B5</vt:lpstr>
      <vt:lpstr>Tab_12COL11TO15</vt:lpstr>
      <vt:lpstr>Tab_12COL1TO5</vt:lpstr>
      <vt:lpstr>Tab_12COL1TO5A</vt:lpstr>
      <vt:lpstr>Tab_12COL6TO10</vt:lpstr>
      <vt:lpstr>Tab_12COL6TO10A</vt:lpstr>
      <vt:lpstr>Tab_13AA</vt:lpstr>
      <vt:lpstr>Tab_13AB</vt:lpstr>
      <vt:lpstr>Tab_13AC</vt:lpstr>
      <vt:lpstr>Tab_13AD</vt:lpstr>
      <vt:lpstr>Tab_13AE</vt:lpstr>
      <vt:lpstr>Tab_13BCOL1</vt:lpstr>
      <vt:lpstr>Tab_13BCOL1A</vt:lpstr>
      <vt:lpstr>Tab_13BCOL2</vt:lpstr>
      <vt:lpstr>Tab_13BCOL2A</vt:lpstr>
      <vt:lpstr>Tab_13BCOL3</vt:lpstr>
      <vt:lpstr>Tab_13BCOL3A</vt:lpstr>
      <vt:lpstr>Tab_13COL1</vt:lpstr>
      <vt:lpstr>Tab_13COL1A</vt:lpstr>
      <vt:lpstr>Tab_13COL2</vt:lpstr>
      <vt:lpstr>Tab_13COL2A</vt:lpstr>
      <vt:lpstr>Tab_13COL3</vt:lpstr>
      <vt:lpstr>Tab_13COL3A</vt:lpstr>
      <vt:lpstr>Tab_13COL4</vt:lpstr>
      <vt:lpstr>Tab_13COL5</vt:lpstr>
      <vt:lpstr>Tab_14</vt:lpstr>
      <vt:lpstr>Tab_14A</vt:lpstr>
      <vt:lpstr>Tab_14AFT1</vt:lpstr>
      <vt:lpstr>Tab_14AFT2</vt:lpstr>
      <vt:lpstr>Tab_14AFT3</vt:lpstr>
      <vt:lpstr>Tab_14AFT4</vt:lpstr>
      <vt:lpstr>Tab_14B</vt:lpstr>
      <vt:lpstr>Tab_14BFT_C</vt:lpstr>
      <vt:lpstr>Tab_14BFT_I</vt:lpstr>
      <vt:lpstr>Tab_14BFT_PS</vt:lpstr>
      <vt:lpstr>Tab_14BFT_R</vt:lpstr>
      <vt:lpstr>Tab_14C</vt:lpstr>
      <vt:lpstr>Tab_14CFT1</vt:lpstr>
      <vt:lpstr>Tab_14CFT2</vt:lpstr>
      <vt:lpstr>Tab_14CFT3</vt:lpstr>
      <vt:lpstr>Tab_14CFT4</vt:lpstr>
      <vt:lpstr>Tab_14FT</vt:lpstr>
      <vt:lpstr>Tab_15A</vt:lpstr>
      <vt:lpstr>Tab_15AFT1</vt:lpstr>
      <vt:lpstr>Tab_15AFT2</vt:lpstr>
      <vt:lpstr>Tab_15AFT3</vt:lpstr>
      <vt:lpstr>Tab_15AFT4</vt:lpstr>
      <vt:lpstr>Tab_15COL1</vt:lpstr>
      <vt:lpstr>Tab_15COL2</vt:lpstr>
      <vt:lpstr>Tab_15COL3</vt:lpstr>
      <vt:lpstr>Tab_15COL4</vt:lpstr>
      <vt:lpstr>Tab_15COL5</vt:lpstr>
      <vt:lpstr>Tab_16</vt:lpstr>
      <vt:lpstr>Tab_16A</vt:lpstr>
      <vt:lpstr>Tab_16AFT1</vt:lpstr>
      <vt:lpstr>Tab_16AFT2</vt:lpstr>
      <vt:lpstr>Tab_16AFT3</vt:lpstr>
      <vt:lpstr>Tab_16AFT4</vt:lpstr>
      <vt:lpstr>Tab_16FT</vt:lpstr>
      <vt:lpstr>Tab_17</vt:lpstr>
      <vt:lpstr>Tab_17A</vt:lpstr>
      <vt:lpstr>Tab_17AB</vt:lpstr>
      <vt:lpstr>Tab_17AC</vt:lpstr>
      <vt:lpstr>Tab_17AFT1</vt:lpstr>
      <vt:lpstr>Tab_17AFT2</vt:lpstr>
      <vt:lpstr>Tab_17AFT3</vt:lpstr>
      <vt:lpstr>Tab_17AFT4</vt:lpstr>
      <vt:lpstr>Tab_17AFTA1</vt:lpstr>
      <vt:lpstr>Tab_17AFTA2</vt:lpstr>
      <vt:lpstr>Tab_17AFTA3</vt:lpstr>
      <vt:lpstr>Tab_17AFTA4</vt:lpstr>
      <vt:lpstr>Tab_18</vt:lpstr>
      <vt:lpstr>Tab_18A</vt:lpstr>
      <vt:lpstr>Tab_18AB</vt:lpstr>
      <vt:lpstr>Tab_18AC</vt:lpstr>
      <vt:lpstr>Tab_18AFT1</vt:lpstr>
      <vt:lpstr>Tab_18AFT2</vt:lpstr>
      <vt:lpstr>Tab_18AFT3</vt:lpstr>
      <vt:lpstr>Tab_18AFT4</vt:lpstr>
      <vt:lpstr>Tab_18AFTA1</vt:lpstr>
      <vt:lpstr>Tab_18AFTA2</vt:lpstr>
      <vt:lpstr>Tab_18AFTA3</vt:lpstr>
      <vt:lpstr>Tab_18AFTA4</vt:lpstr>
      <vt:lpstr>Tab_18FT</vt:lpstr>
      <vt:lpstr>Tab_18FTA</vt:lpstr>
      <vt:lpstr>Tab_19</vt:lpstr>
      <vt:lpstr>Tab_19A</vt:lpstr>
      <vt:lpstr>Tab_19AFT_C</vt:lpstr>
      <vt:lpstr>Tab_19AFT_I</vt:lpstr>
      <vt:lpstr>Tab_19AFT_PS</vt:lpstr>
      <vt:lpstr>Tab_19AFT_R</vt:lpstr>
      <vt:lpstr>Tab_19B</vt:lpstr>
      <vt:lpstr>Tab_19C</vt:lpstr>
      <vt:lpstr>Tab_19CA</vt:lpstr>
      <vt:lpstr>Tab_19CFT1</vt:lpstr>
      <vt:lpstr>Tab_19CFT2</vt:lpstr>
      <vt:lpstr>Tab_19CFT3</vt:lpstr>
      <vt:lpstr>Tab_19CFT4</vt:lpstr>
      <vt:lpstr>Tab_19CFTA1</vt:lpstr>
      <vt:lpstr>Tab_19CFTA2</vt:lpstr>
      <vt:lpstr>Tab_19CFTA3</vt:lpstr>
      <vt:lpstr>Tab_19CFTA4</vt:lpstr>
      <vt:lpstr>Tab_19FT</vt:lpstr>
      <vt:lpstr>Tab_1ACOL1</vt:lpstr>
      <vt:lpstr>Tab_1ACOL2</vt:lpstr>
      <vt:lpstr>Tab_1COL1</vt:lpstr>
      <vt:lpstr>Tab_1COL2</vt:lpstr>
      <vt:lpstr>Tab_1COL3</vt:lpstr>
      <vt:lpstr>Tab_1COL4</vt:lpstr>
      <vt:lpstr>Tab_2</vt:lpstr>
      <vt:lpstr>Tab_20A</vt:lpstr>
      <vt:lpstr>Tab_20AFT1</vt:lpstr>
      <vt:lpstr>Tab_20AFT2</vt:lpstr>
      <vt:lpstr>Tab_20AFT3</vt:lpstr>
      <vt:lpstr>Tab_20AFT4</vt:lpstr>
      <vt:lpstr>Tab_20BCOL1TO7</vt:lpstr>
      <vt:lpstr>Tab_20BCOL1TO7A</vt:lpstr>
      <vt:lpstr>Tab_20BCOL8TO14</vt:lpstr>
      <vt:lpstr>Tab_20BCOL8TO14A</vt:lpstr>
      <vt:lpstr>Tab_20COL11TO15</vt:lpstr>
      <vt:lpstr>Tab_20COL1TO5</vt:lpstr>
      <vt:lpstr>Tab_20COL1TO5A</vt:lpstr>
      <vt:lpstr>Tab_20COL1TO7A</vt:lpstr>
      <vt:lpstr>Tab_20COL6TO10</vt:lpstr>
      <vt:lpstr>Tab_20COL6TO10A</vt:lpstr>
      <vt:lpstr>Tab_21</vt:lpstr>
      <vt:lpstr>Tab_22COL1</vt:lpstr>
      <vt:lpstr>Tab_22COL1A</vt:lpstr>
      <vt:lpstr>Tab_22COL2</vt:lpstr>
      <vt:lpstr>Tab_22COL2A</vt:lpstr>
      <vt:lpstr>Tab_22COL3</vt:lpstr>
      <vt:lpstr>Tab_2EXCEL</vt:lpstr>
      <vt:lpstr>Tab_3A</vt:lpstr>
      <vt:lpstr>Tab_3B</vt:lpstr>
      <vt:lpstr>Tab_3BA</vt:lpstr>
      <vt:lpstr>Tab_3COL1</vt:lpstr>
      <vt:lpstr>Tab_3COL2</vt:lpstr>
      <vt:lpstr>Tab_3COL3</vt:lpstr>
      <vt:lpstr>Tab_3COL4</vt:lpstr>
      <vt:lpstr>Tab_3COL5</vt:lpstr>
      <vt:lpstr>Tab_3COL6</vt:lpstr>
      <vt:lpstr>Tab_4A1</vt:lpstr>
      <vt:lpstr>Tab_4A2</vt:lpstr>
      <vt:lpstr>Tab_4A3</vt:lpstr>
      <vt:lpstr>Tab_4A4</vt:lpstr>
      <vt:lpstr>Tab_4A5</vt:lpstr>
      <vt:lpstr>Tab_4A6</vt:lpstr>
      <vt:lpstr>Tab_4A7</vt:lpstr>
      <vt:lpstr>Tab_4A8</vt:lpstr>
      <vt:lpstr>Tab_4COL1</vt:lpstr>
      <vt:lpstr>Tab_4COL2</vt:lpstr>
      <vt:lpstr>Tab_4COL3</vt:lpstr>
      <vt:lpstr>Tab_4COL4</vt:lpstr>
      <vt:lpstr>Tab_5ACOL1</vt:lpstr>
      <vt:lpstr>Tab_5ACOL1A</vt:lpstr>
      <vt:lpstr>Tab_5ACOL1AA</vt:lpstr>
      <vt:lpstr>Tab_5ACOL1AB</vt:lpstr>
      <vt:lpstr>Tab_5ACOL1FT1</vt:lpstr>
      <vt:lpstr>Tab_5ACOL1FT2</vt:lpstr>
      <vt:lpstr>Tab_5ACOL1FT3</vt:lpstr>
      <vt:lpstr>Tab_5ACOL1FT4</vt:lpstr>
      <vt:lpstr>Tab_5ACOL1FTA1</vt:lpstr>
      <vt:lpstr>Tab_5ACOL1FTA1A</vt:lpstr>
      <vt:lpstr>Tab_5ACOL1FTA2</vt:lpstr>
      <vt:lpstr>Tab_5ACOL1FTA2A</vt:lpstr>
      <vt:lpstr>Tab_5ACOL1FTA3</vt:lpstr>
      <vt:lpstr>Tab_5ACOL1FTA3A</vt:lpstr>
      <vt:lpstr>Tab_5ACOL1FTA4</vt:lpstr>
      <vt:lpstr>Tab_5ACOL1FTA4A</vt:lpstr>
      <vt:lpstr>Tab_5ACOL1FTAB1</vt:lpstr>
      <vt:lpstr>Tab_5ACOL1FTAB2</vt:lpstr>
      <vt:lpstr>Tab_5ACOL1FTAB3</vt:lpstr>
      <vt:lpstr>Tab_5ACOL1FTAB4</vt:lpstr>
      <vt:lpstr>Tab_5ACOL2</vt:lpstr>
      <vt:lpstr>Tab_5ACOL2A</vt:lpstr>
      <vt:lpstr>Tab_5ACOL2AA</vt:lpstr>
      <vt:lpstr>Tab_5ACOL2AB</vt:lpstr>
      <vt:lpstr>Tab_5ACOL2FT1</vt:lpstr>
      <vt:lpstr>Tab_5ACOL2FT2</vt:lpstr>
      <vt:lpstr>Tab_5ACOL2FT3</vt:lpstr>
      <vt:lpstr>Tab_5ACOL2FT4</vt:lpstr>
      <vt:lpstr>Tab_5ACOL2FTA1</vt:lpstr>
      <vt:lpstr>Tab_5ACOL2FTA1A</vt:lpstr>
      <vt:lpstr>Tab_5ACOL2FTA2</vt:lpstr>
      <vt:lpstr>Tab_5ACOL2FTA2A</vt:lpstr>
      <vt:lpstr>Tab_5ACOL2FTA3</vt:lpstr>
      <vt:lpstr>Tab_5ACOL2FTA3A</vt:lpstr>
      <vt:lpstr>Tab_5ACOL2FTA4</vt:lpstr>
      <vt:lpstr>Tab_5ACOL2FTA4A</vt:lpstr>
      <vt:lpstr>Tab_5ACOL2FTAB1</vt:lpstr>
      <vt:lpstr>Tab_5ACOL2FTAB2</vt:lpstr>
      <vt:lpstr>Tab_5ACOL2FTAB3</vt:lpstr>
      <vt:lpstr>Tab_5ACOL2FTAB4</vt:lpstr>
      <vt:lpstr>Tab_5ACOL3</vt:lpstr>
      <vt:lpstr>Tab_5ACOL3A</vt:lpstr>
      <vt:lpstr>Tab_5ACOL3FT1</vt:lpstr>
      <vt:lpstr>Tab_5ACOL3FT2</vt:lpstr>
      <vt:lpstr>Tab_5ACOL3FT3</vt:lpstr>
      <vt:lpstr>Tab_5ACOL3FT4</vt:lpstr>
      <vt:lpstr>Tab_5ACOL3FTA1</vt:lpstr>
      <vt:lpstr>Tab_5ACOL3FTA2</vt:lpstr>
      <vt:lpstr>Tab_5ACOL3FTA3</vt:lpstr>
      <vt:lpstr>Tab_5ACOL3FTA4</vt:lpstr>
      <vt:lpstr>Tab_5COL1</vt:lpstr>
      <vt:lpstr>Tab_5COL1A</vt:lpstr>
      <vt:lpstr>Tab_5COL2</vt:lpstr>
      <vt:lpstr>Tab_5COL2A</vt:lpstr>
      <vt:lpstr>Tab_5COL3</vt:lpstr>
      <vt:lpstr>Tab_6</vt:lpstr>
      <vt:lpstr>Tab_6A</vt:lpstr>
      <vt:lpstr>Tab_6AA</vt:lpstr>
      <vt:lpstr>Tab_6AB</vt:lpstr>
      <vt:lpstr>Tab_6AC</vt:lpstr>
      <vt:lpstr>Tab_6AD</vt:lpstr>
      <vt:lpstr>Tab_6AE</vt:lpstr>
      <vt:lpstr>Tab_6AF</vt:lpstr>
      <vt:lpstr>Tab_6AG</vt:lpstr>
      <vt:lpstr>Tab_6AH</vt:lpstr>
      <vt:lpstr>Tab_6AI</vt:lpstr>
      <vt:lpstr>Tab_6AJ</vt:lpstr>
      <vt:lpstr>Tab_6B</vt:lpstr>
      <vt:lpstr>Tab_6BA</vt:lpstr>
      <vt:lpstr>Tab_6BFT1</vt:lpstr>
      <vt:lpstr>Tab_6BFT2</vt:lpstr>
      <vt:lpstr>Tab_6BFT3</vt:lpstr>
      <vt:lpstr>Tab_6BFT4</vt:lpstr>
      <vt:lpstr>Tab_6BFTA1</vt:lpstr>
      <vt:lpstr>Tab_6BFTA2</vt:lpstr>
      <vt:lpstr>Tab_6BFTA3</vt:lpstr>
      <vt:lpstr>Tab_6BFTA4</vt:lpstr>
      <vt:lpstr>Tab_7A</vt:lpstr>
      <vt:lpstr>Tab_7AFT_C</vt:lpstr>
      <vt:lpstr>Tab_7AFT_I</vt:lpstr>
      <vt:lpstr>Tab_7AFT_PS</vt:lpstr>
      <vt:lpstr>Tab_7AFT_R</vt:lpstr>
      <vt:lpstr>Tab_7B</vt:lpstr>
      <vt:lpstr>Tab_7BA</vt:lpstr>
      <vt:lpstr>Tab_7BFT_C</vt:lpstr>
      <vt:lpstr>Tab_7BFT_I</vt:lpstr>
      <vt:lpstr>Tab_7BFT_PS</vt:lpstr>
      <vt:lpstr>Tab_7BFT_R</vt:lpstr>
      <vt:lpstr>Tab_7BFTA_C</vt:lpstr>
      <vt:lpstr>Tab_7BFTA_I</vt:lpstr>
      <vt:lpstr>Tab_7BFTA_PS</vt:lpstr>
      <vt:lpstr>Tab_7BFTA_R</vt:lpstr>
      <vt:lpstr>Tab_7C</vt:lpstr>
      <vt:lpstr>Tab_7CA</vt:lpstr>
      <vt:lpstr>Tab_7CFT1</vt:lpstr>
      <vt:lpstr>Tab_7CFT2</vt:lpstr>
      <vt:lpstr>Tab_7CFT3</vt:lpstr>
      <vt:lpstr>Tab_7CFT4</vt:lpstr>
      <vt:lpstr>Tab_7CFTA1</vt:lpstr>
      <vt:lpstr>Tab_7CFTA2</vt:lpstr>
      <vt:lpstr>Tab_7CFTA3</vt:lpstr>
      <vt:lpstr>Tab_7CFTA4</vt:lpstr>
      <vt:lpstr>Tab_7COL1</vt:lpstr>
      <vt:lpstr>Tab_7COL1A</vt:lpstr>
      <vt:lpstr>Tab_7COL2</vt:lpstr>
      <vt:lpstr>Tab_7COL2A</vt:lpstr>
      <vt:lpstr>Tab_7COL3</vt:lpstr>
      <vt:lpstr>Tab_7COL3A</vt:lpstr>
      <vt:lpstr>Tab_8A</vt:lpstr>
      <vt:lpstr>Tab_8COL1</vt:lpstr>
      <vt:lpstr>Tab_8COL2</vt:lpstr>
      <vt:lpstr>Tab_8COL3</vt:lpstr>
      <vt:lpstr>Tab_8COL4</vt:lpstr>
      <vt:lpstr>Tab_9</vt:lpstr>
      <vt:lpstr>Tab_9A</vt:lpstr>
      <vt:lpstr>Tab_9AE</vt:lpstr>
      <vt:lpstr>Tab_9AFT_C</vt:lpstr>
      <vt:lpstr>Tab_9AFT_I</vt:lpstr>
      <vt:lpstr>Tab_9AFT_PS</vt:lpstr>
      <vt:lpstr>Tab_9AFT_R</vt:lpstr>
      <vt:lpstr>Tab_9AFTE_C</vt:lpstr>
      <vt:lpstr>Tab_9AFTE_I</vt:lpstr>
      <vt:lpstr>Tab_9AFTE_PS</vt:lpstr>
      <vt:lpstr>Tab_9AFTE_R</vt:lpstr>
      <vt:lpstr>Tab_9FT</vt:lpstr>
      <vt:lpstr>Tab_9ROR_AGG_FT_10</vt:lpstr>
      <vt:lpstr>Tab_9ROR_AGG_FT_5</vt:lpstr>
      <vt:lpstr>Tab_9ROR_AGG_T_10</vt:lpstr>
      <vt:lpstr>Tab_9ROR_AGG_T_10_TS</vt:lpstr>
      <vt:lpstr>Tab_9ROR_AGG_T_5</vt:lpstr>
      <vt:lpstr>Tab_9ROR_AGG_T_5_TS</vt:lpstr>
      <vt:lpstr>Tab_9ROR_FT_P25</vt:lpstr>
      <vt:lpstr>Tab_9ROR_FT_P75</vt:lpstr>
      <vt:lpstr>Tab_9ROR_T_P25</vt:lpstr>
      <vt:lpstr>Tab_9ROR_T_P75</vt:lpstr>
      <vt:lpstr>Tab_CA</vt:lpstr>
      <vt:lpstr>Tab_CFTA3</vt:lpstr>
      <vt:lpstr>'Table 8'!Z_0979E060_AAA0_4DD6_8D6E_562751D18699_.wvu.Cols</vt:lpstr>
      <vt:lpstr>'Table 8'!Z_0979E060_AAA0_4DD6_8D6E_562751D18699_.wvu.PrintArea</vt:lpstr>
      <vt:lpstr>'Table 9a'!Z_0979E060_AAA0_4DD6_8D6E_562751D18699_.wvu.PrintArea</vt:lpstr>
      <vt:lpstr>'Table 8'!Z_5F6349B9_CCDA_48A4_8BD9_536DC1D8B6D0_.wvu.Cols</vt:lpstr>
      <vt:lpstr>'Table 8'!Z_5F6349B9_CCDA_48A4_8BD9_536DC1D8B6D0_.wvu.PrintArea</vt:lpstr>
      <vt:lpstr>'Table 9a'!Z_5F6349B9_CCDA_48A4_8BD9_536DC1D8B6D0_.wvu.PrintArea</vt:lpstr>
      <vt:lpstr>'Table 8'!Z_9393BDF1_CE46_4583_8E21_C03940E6FD80_.wvu.Cols</vt:lpstr>
      <vt:lpstr>Cover!Z_9393BDF1_CE46_4583_8E21_C03940E6FD80_.wvu.PrintArea</vt:lpstr>
      <vt:lpstr>'Table 8'!Z_9393BDF1_CE46_4583_8E21_C03940E6FD80_.wvu.PrintArea</vt:lpstr>
      <vt:lpstr>'Table 9a'!Z_9393BDF1_CE46_4583_8E21_C03940E6FD80_.wvu.PrintArea</vt:lpstr>
      <vt:lpstr>'Table 8'!Z_9393BDF1_CE46_4583_8E21_C03940E6FD80_.wvu.Rows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superannuation bulletin june 2018_20190122</dc:title>
  <dc:creator/>
  <cp:keywords>[SEC=DLM-ONLY:For-Official-Use-Only]</cp:keywords>
  <cp:lastModifiedBy/>
  <dcterms:created xsi:type="dcterms:W3CDTF">2018-12-20T11:05:06Z</dcterms:created>
  <dcterms:modified xsi:type="dcterms:W3CDTF">2019-07-02T06:00:24Z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SecurityClassification">
    <vt:lpwstr>DLM-ONLY</vt:lpwstr>
  </property>
  <property fmtid="{D5CDD505-2E9C-101B-9397-08002B2CF9AE}" pid="3" name="PM_DisplayValueSecClassificationWithQualifier">
    <vt:lpwstr>For Official Use Only</vt:lpwstr>
  </property>
  <property fmtid="{D5CDD505-2E9C-101B-9397-08002B2CF9AE}" pid="4" name="PM_LastInsertion">
    <vt:lpwstr>For Official Use Only</vt:lpwstr>
  </property>
  <property fmtid="{D5CDD505-2E9C-101B-9397-08002B2CF9AE}" pid="5" name="PM_Originator_Hash_SHA1">
    <vt:lpwstr>F03838C77F7B836F177E1E31441A6F844E6A5547</vt:lpwstr>
  </property>
  <property fmtid="{D5CDD505-2E9C-101B-9397-08002B2CF9AE}" pid="6" name="PM_SecurityClassification_Prev">
    <vt:lpwstr>DLM-ONLY</vt:lpwstr>
  </property>
  <property fmtid="{D5CDD505-2E9C-101B-9397-08002B2CF9AE}" pid="7" name="PM_Qualifier">
    <vt:lpwstr>For-Official-Use-Only</vt:lpwstr>
  </property>
  <property fmtid="{D5CDD505-2E9C-101B-9397-08002B2CF9AE}" pid="8" name="PM_InsertionValue">
    <vt:lpwstr>For Official Use Only</vt:lpwstr>
  </property>
  <property fmtid="{D5CDD505-2E9C-101B-9397-08002B2CF9AE}" pid="9" name="PM_ProtectiveMarkingImage_Header">
    <vt:lpwstr>C:\Program Files (x86)\Common Files\janusNET Shared\janusSEAL\Images\DocumentSlashBlue.png</vt:lpwstr>
  </property>
  <property fmtid="{D5CDD505-2E9C-101B-9397-08002B2CF9AE}" pid="10" name="PM_Hash_SHA1">
    <vt:lpwstr>C36EC35235B02D8716B5F35D42680AC63679D11A</vt:lpwstr>
  </property>
  <property fmtid="{D5CDD505-2E9C-101B-9397-08002B2CF9AE}" pid="11" name="PM_Hash_Version">
    <vt:lpwstr>2016.1</vt:lpwstr>
  </property>
  <property fmtid="{D5CDD505-2E9C-101B-9397-08002B2CF9AE}" pid="12" name="PM_Hash_Salt">
    <vt:lpwstr>DD228A6E79246F5253AEE97B5BA2CFA6</vt:lpwstr>
  </property>
  <property fmtid="{D5CDD505-2E9C-101B-9397-08002B2CF9AE}" pid="13" name="PM_Hash_Salt_Prev">
    <vt:lpwstr>EB0DC93786B3C6F936D1F2DF46722CDD</vt:lpwstr>
  </property>
  <property fmtid="{D5CDD505-2E9C-101B-9397-08002B2CF9AE}" pid="14" name="PM_Caveats_Count">
    <vt:lpwstr>0</vt:lpwstr>
  </property>
  <property fmtid="{D5CDD505-2E9C-101B-9397-08002B2CF9AE}" pid="15" name="PM_PrintOutPlacement_XLS">
    <vt:lpwstr>CenterHeader</vt:lpwstr>
  </property>
  <property fmtid="{D5CDD505-2E9C-101B-9397-08002B2CF9AE}" pid="16" name="PM_ProtectiveMarkingValue_Header">
    <vt:lpwstr>For Official Use Only</vt:lpwstr>
  </property>
  <property fmtid="{D5CDD505-2E9C-101B-9397-08002B2CF9AE}" pid="17" name="PM_ProtectiveMarkingValue_Footer">
    <vt:lpwstr>For Official Use Only</vt:lpwstr>
  </property>
  <property fmtid="{D5CDD505-2E9C-101B-9397-08002B2CF9AE}" pid="18" name="PM_Qualifier_Prev">
    <vt:lpwstr>For-Official-Use-Only</vt:lpwstr>
  </property>
  <property fmtid="{D5CDD505-2E9C-101B-9397-08002B2CF9AE}" pid="19" name="PM_ProtectiveMarkingImage_Footer">
    <vt:lpwstr>C:\Program Files (x86)\Common Files\janusNET Shared\janusSEAL\Images\DocumentSlashBlue.png</vt:lpwstr>
  </property>
  <property fmtid="{D5CDD505-2E9C-101B-9397-08002B2CF9AE}" pid="20" name="PM_Namespace">
    <vt:lpwstr>gov.au</vt:lpwstr>
  </property>
  <property fmtid="{D5CDD505-2E9C-101B-9397-08002B2CF9AE}" pid="21" name="PM_Version">
    <vt:lpwstr>2012.3</vt:lpwstr>
  </property>
  <property fmtid="{D5CDD505-2E9C-101B-9397-08002B2CF9AE}" pid="22" name="PM_Originating_FileId">
    <vt:lpwstr>50CB77AEF9A1432A9DCF1C10EDF6841D</vt:lpwstr>
  </property>
  <property fmtid="{D5CDD505-2E9C-101B-9397-08002B2CF9AE}" pid="23" name="PM_OriginationTimeStamp">
    <vt:lpwstr>2018-03-13T00:04:11Z</vt:lpwstr>
  </property>
  <property fmtid="{D5CDD505-2E9C-101B-9397-08002B2CF9AE}" pid="24" name="ContentTypeId">
    <vt:lpwstr>0x0101008CA7A4F8331B45C7B0D3158B4994D0CA0200BD2A692CFD66A941B2B82EF45B0E040E</vt:lpwstr>
  </property>
  <property fmtid="{D5CDD505-2E9C-101B-9397-08002B2CF9AE}" pid="25" name="APRAPeriod">
    <vt:lpwstr>164;#Jun|91b95637-fa38-4940-b811-52fb1a151147</vt:lpwstr>
  </property>
  <property fmtid="{D5CDD505-2E9C-101B-9397-08002B2CF9AE}" pid="26" name="APRAYear">
    <vt:lpwstr>174;#2018|337d548e-be9a-4363-bbb3-ec2b7c3daa90</vt:lpwstr>
  </property>
  <property fmtid="{D5CDD505-2E9C-101B-9397-08002B2CF9AE}" pid="27" name="APRAIndustry">
    <vt:lpwstr>11;#SUPER|622d8f75-8851-e311-9e2e-005056b54f10</vt:lpwstr>
  </property>
  <property fmtid="{D5CDD505-2E9C-101B-9397-08002B2CF9AE}" pid="28" name="APRAPRSG">
    <vt:lpwstr/>
  </property>
  <property fmtid="{D5CDD505-2E9C-101B-9397-08002B2CF9AE}" pid="29" name="_dlc_DocIdItemGuid">
    <vt:lpwstr>54365ecd-f7f3-470f-83c5-b0b3e4668666</vt:lpwstr>
  </property>
  <property fmtid="{D5CDD505-2E9C-101B-9397-08002B2CF9AE}" pid="30" name="IsLocked">
    <vt:lpwstr>Yes</vt:lpwstr>
  </property>
  <property fmtid="{D5CDD505-2E9C-101B-9397-08002B2CF9AE}" pid="31" name="APRACostCentre">
    <vt:lpwstr/>
  </property>
  <property fmtid="{D5CDD505-2E9C-101B-9397-08002B2CF9AE}" pid="32" name="IT system type">
    <vt:lpwstr/>
  </property>
  <property fmtid="{D5CDD505-2E9C-101B-9397-08002B2CF9AE}" pid="33" name="APRACategory">
    <vt:lpwstr/>
  </property>
  <property fmtid="{D5CDD505-2E9C-101B-9397-08002B2CF9AE}" pid="34" name="APRADocumentType">
    <vt:lpwstr>33;#Data|e7db5bf4-7394-4b17-9ff8-454d7adbf5bc</vt:lpwstr>
  </property>
  <property fmtid="{D5CDD505-2E9C-101B-9397-08002B2CF9AE}" pid="35" name="APRAStatus">
    <vt:lpwstr>4;#Final|84d6b2d0-8498-4d62-bf46-bab38babbe9e</vt:lpwstr>
  </property>
  <property fmtid="{D5CDD505-2E9C-101B-9397-08002B2CF9AE}" pid="36" name="APRAActivity">
    <vt:lpwstr>94;#Publication|ab25b00f-2385-4d0f-89e2-cf0b96f3cce8</vt:lpwstr>
  </property>
  <property fmtid="{D5CDD505-2E9C-101B-9397-08002B2CF9AE}" pid="37" name="APRAEntityAdviceSupport">
    <vt:lpwstr/>
  </property>
  <property fmtid="{D5CDD505-2E9C-101B-9397-08002B2CF9AE}" pid="38" name="APRALegislation">
    <vt:lpwstr/>
  </property>
  <property fmtid="{D5CDD505-2E9C-101B-9397-08002B2CF9AE}" pid="39" name="APRAExternalOrganisation">
    <vt:lpwstr/>
  </property>
  <property fmtid="{D5CDD505-2E9C-101B-9397-08002B2CF9AE}" pid="40" name="APRAIRTR">
    <vt:lpwstr/>
  </property>
  <property fmtid="{D5CDD505-2E9C-101B-9397-08002B2CF9AE}" pid="41" name="RecordPoint_WorkflowType">
    <vt:lpwstr>ActiveSubmitStub</vt:lpwstr>
  </property>
  <property fmtid="{D5CDD505-2E9C-101B-9397-08002B2CF9AE}" pid="42" name="RecordPoint_ActiveItemWebId">
    <vt:lpwstr>{ad6dddf9-383b-42a4-9cb2-33e024a97839}</vt:lpwstr>
  </property>
  <property fmtid="{D5CDD505-2E9C-101B-9397-08002B2CF9AE}" pid="43" name="RecordPoint_ActiveItemSiteId">
    <vt:lpwstr>{99f7d170-f886-4b78-8389-87e4657e4bc8}</vt:lpwstr>
  </property>
  <property fmtid="{D5CDD505-2E9C-101B-9397-08002B2CF9AE}" pid="44" name="RecordPoint_ActiveItemListId">
    <vt:lpwstr>{61fbfb6e-bac9-459c-9569-360598f35847}</vt:lpwstr>
  </property>
  <property fmtid="{D5CDD505-2E9C-101B-9397-08002B2CF9AE}" pid="45" name="RecordPoint_ActiveItemUniqueId">
    <vt:lpwstr>{54365ecd-f7f3-470f-83c5-b0b3e4668666}</vt:lpwstr>
  </property>
  <property fmtid="{D5CDD505-2E9C-101B-9397-08002B2CF9AE}" pid="46" name="RecordPoint_RecordNumberSubmitted">
    <vt:lpwstr>R0000808882</vt:lpwstr>
  </property>
  <property fmtid="{D5CDD505-2E9C-101B-9397-08002B2CF9AE}" pid="47" name="RecordPoint_SubmissionCompleted">
    <vt:lpwstr>2019-07-01T17:36:48.1950954+10:00</vt:lpwstr>
  </property>
  <property fmtid="{D5CDD505-2E9C-101B-9397-08002B2CF9AE}" pid="48" name="RecordPoint_SubmissionDate">
    <vt:lpwstr/>
  </property>
  <property fmtid="{D5CDD505-2E9C-101B-9397-08002B2CF9AE}" pid="49" name="RecordPoint_ActiveItemMoved">
    <vt:lpwstr/>
  </property>
  <property fmtid="{D5CDD505-2E9C-101B-9397-08002B2CF9AE}" pid="50" name="RecordPoint_RecordFormat">
    <vt:lpwstr/>
  </property>
</Properties>
</file>