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internal.apra.gov.au\users$\Sydney\axahum\Desktop\"/>
    </mc:Choice>
  </mc:AlternateContent>
  <bookViews>
    <workbookView xWindow="0" yWindow="0" windowWidth="26978" windowHeight="13425" tabRatio="835" firstSheet="1" activeTab="1"/>
  </bookViews>
  <sheets>
    <sheet name="Mozart Reports" sheetId="36" state="veryHidden" r:id="rId1"/>
    <sheet name="Cover" sheetId="35" r:id="rId2"/>
    <sheet name="Notes" sheetId="131" r:id="rId3"/>
    <sheet name="Contents" sheetId="89" r:id="rId4"/>
    <sheet name="Highlights" sheetId="137" r:id="rId5"/>
    <sheet name="Key Stats" sheetId="125" r:id="rId6"/>
    <sheet name="Table 1a" sheetId="42" r:id="rId7"/>
    <sheet name="Table 1b" sheetId="70" r:id="rId8"/>
    <sheet name="Table 2" sheetId="66" r:id="rId9"/>
    <sheet name="Table 3" sheetId="10" r:id="rId10"/>
    <sheet name="Table 4" sheetId="67" r:id="rId11"/>
    <sheet name="Table 5" sheetId="58" r:id="rId12"/>
    <sheet name="Table 6a" sheetId="68" r:id="rId13"/>
    <sheet name="Table 6b" sheetId="78" r:id="rId14"/>
    <sheet name="Table 6c" sheetId="79" r:id="rId15"/>
    <sheet name="Table 7a" sheetId="69" r:id="rId16"/>
    <sheet name="Table 7b" sheetId="72" r:id="rId17"/>
    <sheet name="Table 7c" sheetId="73" r:id="rId18"/>
    <sheet name="Table 8a" sheetId="133" r:id="rId19"/>
    <sheet name="Table 8b" sheetId="134" r:id="rId20"/>
    <sheet name="Friendly Societies" sheetId="26" r:id="rId21"/>
  </sheets>
  <definedNames>
    <definedName name="CLASSIFICATION">'Friendly Societies'!$A$7:$B$19</definedName>
    <definedName name="_xlnm.Print_Area" localSheetId="3">Contents!$A$1:$D$33</definedName>
    <definedName name="_xlnm.Print_Area" localSheetId="1">Cover!$A$1:$A$17</definedName>
    <definedName name="_xlnm.Print_Area" localSheetId="20">'Friendly Societies'!$A$1:$B$26</definedName>
    <definedName name="_xlnm.Print_Area" localSheetId="4">Highlights!$A$1:$A$29</definedName>
    <definedName name="_xlnm.Print_Area" localSheetId="5">'Key Stats'!$A$1:$D$41</definedName>
    <definedName name="_xlnm.Print_Area" localSheetId="2">Notes!$A$1:$C$32</definedName>
    <definedName name="_xlnm.Print_Area" localSheetId="6">'Table 1a'!$A$1:$F$52</definedName>
    <definedName name="_xlnm.Print_Area" localSheetId="7">'Table 1b'!$A$1:$F$27</definedName>
    <definedName name="_xlnm.Print_Area" localSheetId="8">'Table 2'!$A$1:$D$30</definedName>
    <definedName name="_xlnm.Print_Area" localSheetId="9">'Table 3'!$A$1:$F$34</definedName>
    <definedName name="_xlnm.Print_Area" localSheetId="10">'Table 4'!$A$1:$D$43</definedName>
    <definedName name="_xlnm.Print_Area" localSheetId="11">'Table 5'!$A$1:$B$69</definedName>
    <definedName name="_xlnm.Print_Area" localSheetId="12">'Table 6a'!$A$1:$O$18</definedName>
    <definedName name="_xlnm.Print_Area" localSheetId="13">'Table 6b'!$A$1:$O$18</definedName>
    <definedName name="_xlnm.Print_Area" localSheetId="14">'Table 6c'!$A$1:$O$18</definedName>
    <definedName name="_xlnm.Print_Area" localSheetId="15">'Table 7a'!$A$1:$P$18</definedName>
    <definedName name="_xlnm.Print_Area" localSheetId="16">'Table 7b'!$A$1:$P$18</definedName>
    <definedName name="_xlnm.Print_Area" localSheetId="17">'Table 7c'!$A$1:$P$18</definedName>
    <definedName name="_xlnm.Print_Area" localSheetId="18">'Table 8a'!$A$1:$L$18</definedName>
    <definedName name="_xlnm.Print_Area" localSheetId="19">'Table 8b'!$A$1:$O$64</definedName>
    <definedName name="_xlnm.Print_Titles" localSheetId="20">'Friendly Societies'!$A$1:$IV$3</definedName>
    <definedName name="_xlnm.Print_Titles" localSheetId="11">'Table 5'!$A$1:$IV$3</definedName>
    <definedName name="_xlnm.Print_Titles" localSheetId="18">'Table 8a'!$A$1:$IV$1</definedName>
    <definedName name="_xlnm.Print_Titles" localSheetId="19">'Table 8b'!$A$1:$IV$1</definedName>
    <definedName name="Reference_Period">'Friendly Societies'!$A$4:$A$5</definedName>
    <definedName name="Tab_1A_Data">'Table 1a'!$B$5:$F$48</definedName>
    <definedName name="Tab_1B_Data">'Table 1b'!$B$5:$F$22</definedName>
    <definedName name="Tab_2A_Data">'Table 2'!$B$5:$C$26</definedName>
    <definedName name="Tab_2B_Data">'Table 2'!$D$5:$D$26</definedName>
    <definedName name="Tab_3_Data">'Table 3'!$B$5:$F$31</definedName>
    <definedName name="Tab_41_Data">'Table 4'!$B$5:$C$38</definedName>
    <definedName name="Tab_42_Data">'Table 4'!$D$5:$D$38</definedName>
    <definedName name="Tab_5A_Data">'Table 5'!$B$5:$B$17</definedName>
    <definedName name="Tab_5B_Data">'Table 5'!$B$20:$B$33</definedName>
    <definedName name="Tab_5C_Data">'Table 5'!$B$35:$B$48</definedName>
    <definedName name="Tab_5D_Data">'Table 5'!$B$50:$B$63</definedName>
    <definedName name="Tab_5E_Data">'Table 5'!$B$65:$B$68</definedName>
    <definedName name="Tab_6A_Data">'Table 6a'!$A$5:$N$16</definedName>
    <definedName name="Tab_6B_Data">'Table 6b'!$A$5:$N$16</definedName>
    <definedName name="Tab_6C_Data">'Table 6c'!$A$5:$N$16</definedName>
    <definedName name="Tab_7A_Data">'Table 7a'!$A$5:$O$16</definedName>
    <definedName name="Tab_7B_Data">'Table 7b'!$A$5:$O$16</definedName>
    <definedName name="Tab_7C_Data">'Table 7c'!$A$5:$O$16</definedName>
    <definedName name="Tab_8A_Data">'Table 8a'!$A$5:$L$16</definedName>
    <definedName name="Tab_8B_1_Data">'Table 8b'!$A$6:$O$17</definedName>
    <definedName name="Tab_8B_2_Data">'Table 8b'!$A$21:$O$32</definedName>
    <definedName name="Tab_8B_3_Data">'Table 8b'!$A$36:$O$47</definedName>
    <definedName name="Tab_8B_4_Data">'Table 8b'!$A$51:$O$62</definedName>
    <definedName name="Tab_KeyStats1_Data">'Key Stats'!$B$6:$D$11</definedName>
    <definedName name="Tab_KeyStats2_Data">'Key Stats'!$B$16:$C$24</definedName>
    <definedName name="Tab_KeyStats3_Data">'Key Stats'!$B$29:$C$37</definedName>
    <definedName name="Z_CE7EBE67_DCEA_4A6B_A7CE_D3282729E0AF_.wvu.PrintArea" localSheetId="3">Contents!$A$2:$D$61</definedName>
  </definedNames>
  <calcPr calcId="152511"/>
</workbook>
</file>

<file path=xl/calcChain.xml><?xml version="1.0" encoding="utf-8"?>
<calcChain xmlns="http://schemas.openxmlformats.org/spreadsheetml/2006/main">
  <c r="A2" i="125" l="1"/>
  <c r="A2" i="42"/>
  <c r="A2" i="70"/>
  <c r="A2" i="66"/>
  <c r="A2" i="10"/>
  <c r="A2" i="67"/>
  <c r="A2" i="58"/>
  <c r="A2" i="68"/>
  <c r="H2" i="68"/>
  <c r="A2" i="78"/>
  <c r="H2" i="78"/>
  <c r="A2" i="79"/>
  <c r="H2" i="79"/>
  <c r="A2" i="69"/>
  <c r="I2" i="69"/>
  <c r="A2" i="72"/>
  <c r="I2" i="72"/>
  <c r="A2" i="73"/>
  <c r="I2" i="73"/>
  <c r="A2" i="133"/>
  <c r="G2" i="133"/>
  <c r="A2" i="26"/>
  <c r="P6" i="73"/>
  <c r="P7" i="73"/>
  <c r="P8" i="73"/>
  <c r="P9" i="73"/>
  <c r="P10" i="73"/>
  <c r="P11" i="73"/>
  <c r="P12" i="73"/>
  <c r="P13" i="73"/>
  <c r="P14" i="73"/>
  <c r="P15" i="73"/>
  <c r="P16" i="73"/>
  <c r="P5" i="73"/>
  <c r="P6" i="72"/>
  <c r="P7" i="72"/>
  <c r="P8" i="72"/>
  <c r="P9" i="72"/>
  <c r="P10" i="72"/>
  <c r="P11" i="72"/>
  <c r="P12" i="72"/>
  <c r="P13" i="72"/>
  <c r="P14" i="72"/>
  <c r="P15" i="72"/>
  <c r="P16" i="72"/>
  <c r="P5" i="72"/>
  <c r="P6" i="69"/>
  <c r="P7" i="69"/>
  <c r="P8" i="69"/>
  <c r="P9" i="69"/>
  <c r="P10" i="69"/>
  <c r="P11" i="69"/>
  <c r="P12" i="69"/>
  <c r="P13" i="69"/>
  <c r="P14" i="69"/>
  <c r="P15" i="69"/>
  <c r="P16" i="69"/>
  <c r="P5" i="69"/>
  <c r="O6" i="79"/>
  <c r="O7" i="79"/>
  <c r="O8" i="79"/>
  <c r="O9" i="79"/>
  <c r="O10" i="79"/>
  <c r="O11" i="79"/>
  <c r="O12" i="79"/>
  <c r="O13" i="79"/>
  <c r="O14" i="79"/>
  <c r="O15" i="79"/>
  <c r="O16" i="79"/>
  <c r="O5" i="79"/>
  <c r="O6" i="78"/>
  <c r="O7" i="78"/>
  <c r="O8" i="78"/>
  <c r="O9" i="78"/>
  <c r="O10" i="78"/>
  <c r="O11" i="78"/>
  <c r="O12" i="78"/>
  <c r="O13" i="78"/>
  <c r="O14" i="78"/>
  <c r="O15" i="78"/>
  <c r="O16" i="78"/>
  <c r="O5" i="78"/>
  <c r="O6" i="68"/>
  <c r="O7" i="68"/>
  <c r="O8" i="68"/>
  <c r="O9" i="68"/>
  <c r="O10" i="68"/>
  <c r="O11" i="68"/>
  <c r="O12" i="68"/>
  <c r="O13" i="68"/>
  <c r="O14" i="68"/>
  <c r="O15" i="68"/>
  <c r="O16" i="68"/>
  <c r="O5" i="68"/>
  <c r="A15" i="67"/>
  <c r="A16" i="67"/>
  <c r="A17" i="67"/>
  <c r="A26" i="67"/>
  <c r="A27" i="67"/>
  <c r="A28" i="67"/>
</calcChain>
</file>

<file path=xl/sharedStrings.xml><?xml version="1.0" encoding="utf-8"?>
<sst xmlns="http://schemas.openxmlformats.org/spreadsheetml/2006/main" count="689" uniqueCount="321">
  <si>
    <t>Key statistics</t>
  </si>
  <si>
    <t>Other</t>
  </si>
  <si>
    <t>Investment income</t>
  </si>
  <si>
    <t>Net profit / loss after tax</t>
  </si>
  <si>
    <t>Number of entities</t>
  </si>
  <si>
    <t>Total assets</t>
  </si>
  <si>
    <t>Total liabilities</t>
  </si>
  <si>
    <t>Share capital</t>
  </si>
  <si>
    <t>Reserves</t>
  </si>
  <si>
    <t>5252b4973d36416b9b7c02071eb7d4de</t>
  </si>
  <si>
    <t>Highlights</t>
  </si>
  <si>
    <t>Net assets</t>
  </si>
  <si>
    <t>Statistics</t>
  </si>
  <si>
    <t xml:space="preserve">Borrowings </t>
  </si>
  <si>
    <t>Policy owner retained profits</t>
  </si>
  <si>
    <t>Shareholder retained profits</t>
  </si>
  <si>
    <t>Management service fees</t>
  </si>
  <si>
    <t>Other revenue</t>
  </si>
  <si>
    <t>Total revenue</t>
  </si>
  <si>
    <t>Operating expenses</t>
  </si>
  <si>
    <t>Other expenses</t>
  </si>
  <si>
    <t>Total expenses</t>
  </si>
  <si>
    <t>Profit / loss before tax</t>
  </si>
  <si>
    <t>Tax</t>
  </si>
  <si>
    <t>Investment revenue</t>
  </si>
  <si>
    <t>Other operating expenses</t>
  </si>
  <si>
    <t>Realised/unrealised gains/losses</t>
  </si>
  <si>
    <t>Gross contractual regular contributions</t>
  </si>
  <si>
    <t>Reinsured contractual regular contributions</t>
  </si>
  <si>
    <t>Other movement in gross contractual regular contribution over the year</t>
  </si>
  <si>
    <t>Gross reduction in respect of unrecouped acquisition expense</t>
  </si>
  <si>
    <t>Total gross best estimate liability</t>
  </si>
  <si>
    <t>Gross value of future profits - policy owner</t>
  </si>
  <si>
    <t>Gross management services</t>
  </si>
  <si>
    <t>Gross policy liability</t>
  </si>
  <si>
    <t>Reinsured reduction of unrecouped acquisition cost</t>
  </si>
  <si>
    <t>Total reinsured best estimate liability</t>
  </si>
  <si>
    <t>Reinsured value of future profits - policy owner</t>
  </si>
  <si>
    <t>Reinsured management services</t>
  </si>
  <si>
    <t>Reinsured policy liability</t>
  </si>
  <si>
    <t>Net policy liability</t>
  </si>
  <si>
    <t>Investment earnings on assets in excess of policy liabilities</t>
  </si>
  <si>
    <t>Profit margins emerging</t>
  </si>
  <si>
    <t>Mortality (net of reinsurance)</t>
  </si>
  <si>
    <t>Morbidity (net of reinsurance)</t>
  </si>
  <si>
    <t>Investment profits from current year earnings</t>
  </si>
  <si>
    <t>Investment profits from change in assumed future net earned rates</t>
  </si>
  <si>
    <t>Tax differences</t>
  </si>
  <si>
    <t>Other items</t>
  </si>
  <si>
    <t>New business losses recognised</t>
  </si>
  <si>
    <t>Loss recognition/ reversal in respect of inforce business</t>
  </si>
  <si>
    <t>Change in valuation methods and assumptions</t>
  </si>
  <si>
    <t>Gross policy liabilities</t>
  </si>
  <si>
    <t>Other liabilities</t>
  </si>
  <si>
    <t>Investments</t>
  </si>
  <si>
    <t>Investment linked</t>
  </si>
  <si>
    <t>Total entity</t>
  </si>
  <si>
    <t>Policy revenue</t>
  </si>
  <si>
    <t>Life insurance direct premiums</t>
  </si>
  <si>
    <t>Inwards reinsurance premiums</t>
  </si>
  <si>
    <t>Other policy revenue</t>
  </si>
  <si>
    <t>less</t>
  </si>
  <si>
    <t>Outward reinsurance premiums</t>
  </si>
  <si>
    <t>Net policy revenue</t>
  </si>
  <si>
    <t>of which:</t>
  </si>
  <si>
    <t>Premium related fees</t>
  </si>
  <si>
    <t>Non premium related fees</t>
  </si>
  <si>
    <t>Fees - movement in policy liabilities</t>
  </si>
  <si>
    <t>Policy expenses</t>
  </si>
  <si>
    <t>Death &amp; disability claims</t>
  </si>
  <si>
    <t>Maturities</t>
  </si>
  <si>
    <t>Annuities</t>
  </si>
  <si>
    <t>Surrenders &amp; terminations</t>
  </si>
  <si>
    <t>Inwards reinsurance claims</t>
  </si>
  <si>
    <t>Outward reinsurance claims</t>
  </si>
  <si>
    <t>Net policy expenses</t>
  </si>
  <si>
    <t>Acquisition costs - commission</t>
  </si>
  <si>
    <t>Acquisition costs - other expenses</t>
  </si>
  <si>
    <t>Maintenance costs - commission</t>
  </si>
  <si>
    <t>Maintenance costs - other expenses</t>
  </si>
  <si>
    <t>Investment management</t>
  </si>
  <si>
    <t>Net movement in DAC</t>
  </si>
  <si>
    <t>Interest expenses</t>
  </si>
  <si>
    <t>Movement in net policy liabilities</t>
  </si>
  <si>
    <t>Net policy revenue recognised as a deposit</t>
  </si>
  <si>
    <t>Net policy expenses recognised as a withdrawal</t>
  </si>
  <si>
    <t>Effective movement in net policy liabilities</t>
  </si>
  <si>
    <t>Change in policy owner retained profits</t>
  </si>
  <si>
    <t>Provisions</t>
  </si>
  <si>
    <t>Gross insurance amount</t>
  </si>
  <si>
    <t>Reinsured insurance amount</t>
  </si>
  <si>
    <t>Gross contractual regular contribution increases over the year</t>
  </si>
  <si>
    <t>Gross contractual regular contribution decreases over the year</t>
  </si>
  <si>
    <t>Gross value of</t>
  </si>
  <si>
    <t>Gross value of future profits - shareholder</t>
  </si>
  <si>
    <t xml:space="preserve">Reinsured value of </t>
  </si>
  <si>
    <t>Reinsured value of future profits - shareholder</t>
  </si>
  <si>
    <t>Copyright</t>
  </si>
  <si>
    <t>Disclaimer</t>
  </si>
  <si>
    <t>Forthcoming issues</t>
  </si>
  <si>
    <t>Rounding</t>
  </si>
  <si>
    <t>Details on tables may not add up to totals due to rounding of figures.</t>
  </si>
  <si>
    <t>Enquiries</t>
  </si>
  <si>
    <t>email</t>
  </si>
  <si>
    <t>or write to</t>
  </si>
  <si>
    <t>Australian Prudential Regulation Authority</t>
  </si>
  <si>
    <t>GPO Box 9836</t>
  </si>
  <si>
    <t>Sydney  NSW  2001</t>
  </si>
  <si>
    <t>Contents</t>
  </si>
  <si>
    <t>Industry tables</t>
  </si>
  <si>
    <t>Financial performance</t>
  </si>
  <si>
    <t>Sources of profit</t>
  </si>
  <si>
    <t>Financial position</t>
  </si>
  <si>
    <t>Policy liabilities</t>
  </si>
  <si>
    <t>Capital adequacy</t>
  </si>
  <si>
    <t>Explanatory notes</t>
  </si>
  <si>
    <t>Surrender &amp; discontinuances</t>
  </si>
  <si>
    <t>Table 2</t>
  </si>
  <si>
    <t>Gross investment contract liability</t>
  </si>
  <si>
    <t>Reinsured investment contract liability</t>
  </si>
  <si>
    <t>Number of benefit funds</t>
  </si>
  <si>
    <t>($ thousand)</t>
  </si>
  <si>
    <t>Notes:</t>
  </si>
  <si>
    <t>Cash and deposits</t>
  </si>
  <si>
    <t>Other assets</t>
  </si>
  <si>
    <t>Total benefit funds</t>
  </si>
  <si>
    <t>Acquisition expenses</t>
  </si>
  <si>
    <t>Maintenance expenses</t>
  </si>
  <si>
    <t>Total experience profit or loss</t>
  </si>
  <si>
    <t>Total capitalisation of loss / reversal of capitalised loss</t>
  </si>
  <si>
    <t>Financial instrument profit</t>
  </si>
  <si>
    <t>Management services profit</t>
  </si>
  <si>
    <t>Total Life Insurance Act operating profit after income tax</t>
  </si>
  <si>
    <t>Cumulative losses carried forward at the end of the year</t>
  </si>
  <si>
    <t>Table 1a</t>
  </si>
  <si>
    <t>Details of expenses</t>
  </si>
  <si>
    <t>Industry financial performance</t>
  </si>
  <si>
    <t>Table 1b</t>
  </si>
  <si>
    <t>Table 1a   Industry financial performance</t>
  </si>
  <si>
    <t>Unallocated benefit fund reserves</t>
  </si>
  <si>
    <t>Annual reconciliation adjustments</t>
  </si>
  <si>
    <t>Profit / loss after tax attributable to shareholders</t>
  </si>
  <si>
    <t>Operating profit / loss - general purpose accounts</t>
  </si>
  <si>
    <t>Table 1b   Industry financial performance expenses - details</t>
  </si>
  <si>
    <t>Creditors</t>
  </si>
  <si>
    <t>Other policy expenses</t>
  </si>
  <si>
    <t>Industry financial position</t>
  </si>
  <si>
    <t>Equities</t>
  </si>
  <si>
    <t>Loans</t>
  </si>
  <si>
    <t>Property</t>
  </si>
  <si>
    <t>Other investments</t>
  </si>
  <si>
    <t xml:space="preserve">   Cost of declared bonus excl terminal, interim</t>
  </si>
  <si>
    <t>Net premiums</t>
  </si>
  <si>
    <t>Net policy payments</t>
  </si>
  <si>
    <r>
      <t>Policy count</t>
    </r>
    <r>
      <rPr>
        <vertAlign val="superscript"/>
        <sz val="8"/>
        <color indexed="8"/>
        <rFont val="Trebuchet MS"/>
        <family val="2"/>
      </rPr>
      <t>a</t>
    </r>
  </si>
  <si>
    <r>
      <t>Member count</t>
    </r>
    <r>
      <rPr>
        <vertAlign val="superscript"/>
        <sz val="8"/>
        <color indexed="8"/>
        <rFont val="Trebuchet MS"/>
        <family val="2"/>
      </rPr>
      <t>a</t>
    </r>
  </si>
  <si>
    <r>
      <t xml:space="preserve">a </t>
    </r>
    <r>
      <rPr>
        <sz val="8"/>
        <rFont val="Trebuchet MS"/>
        <family val="2"/>
      </rPr>
      <t>Actual number, not scaled.</t>
    </r>
  </si>
  <si>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</si>
  <si>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This Publication will be released according to the timetable published on the APRA website.</t>
  </si>
  <si>
    <t>Assumed directly</t>
  </si>
  <si>
    <t>Assumed under reinsurance</t>
  </si>
  <si>
    <t>Table 3</t>
  </si>
  <si>
    <t>Table 4</t>
  </si>
  <si>
    <t>Table 5</t>
  </si>
  <si>
    <t>Table 8a</t>
  </si>
  <si>
    <t>Table 8b</t>
  </si>
  <si>
    <t>Table 2   Sources of profit - total benefit funds</t>
  </si>
  <si>
    <t>Table 3   Industry financial position</t>
  </si>
  <si>
    <t>Table 4   Policy liabilities - total benefit funds</t>
  </si>
  <si>
    <t>List of friendly societies</t>
  </si>
  <si>
    <t>Friendly society</t>
  </si>
  <si>
    <t>Friendly society
short name</t>
  </si>
  <si>
    <r>
      <t xml:space="preserve">a </t>
    </r>
    <r>
      <rPr>
        <sz val="8"/>
        <rFont val="Trebuchet MS"/>
        <family val="2"/>
      </rPr>
      <t>All friendly societies have a common balance date of 30 June.</t>
    </r>
  </si>
  <si>
    <t>Notation</t>
  </si>
  <si>
    <t>Except where indicated, amounts are expressed in thousands of Australian dollars.</t>
  </si>
  <si>
    <t>For more information about the statistics in this Publication:</t>
  </si>
  <si>
    <t>Note:</t>
  </si>
  <si>
    <t>Interest bearing securities</t>
  </si>
  <si>
    <t xml:space="preserve">Cost of declared bonus excl terminal, interim </t>
  </si>
  <si>
    <t xml:space="preserve">Net policy payments </t>
  </si>
  <si>
    <t xml:space="preserve">Total revenue </t>
  </si>
  <si>
    <t xml:space="preserve">Total expenses </t>
  </si>
  <si>
    <t xml:space="preserve">Total assets </t>
  </si>
  <si>
    <t xml:space="preserve">Net premiums </t>
  </si>
  <si>
    <t>Unallocated benefit fund profit/loss after tax</t>
  </si>
  <si>
    <t xml:space="preserve">   Unallocated benefit fund profit/loss after tax</t>
  </si>
  <si>
    <t>Net benefit fund assets</t>
  </si>
  <si>
    <t xml:space="preserve"> </t>
  </si>
  <si>
    <t xml:space="preserve"> Annual Friendly Society Bulletin</t>
  </si>
  <si>
    <t>Friendly societies</t>
  </si>
  <si>
    <t>Entity level tables</t>
  </si>
  <si>
    <t>Items that are blank indicate that nothing was reported for the relevant period or that the item is not applicable.</t>
  </si>
  <si>
    <t>Table 6a   Entity level financial performance - total entity</t>
  </si>
  <si>
    <t>Table 6a   Entity level financial performance - total entity (continued)</t>
  </si>
  <si>
    <t>Table 6b   Entity level financial performance - investment linked</t>
  </si>
  <si>
    <t>Table 6b   Entity level financial performance - investment linked (continued)</t>
  </si>
  <si>
    <t>Table 6c   Entity level financial performance - non investment linked</t>
  </si>
  <si>
    <t>Table 6c   Entity level financial performance - non investment linked (continued)</t>
  </si>
  <si>
    <t>Table 7a   Entity level financial position - total entity</t>
  </si>
  <si>
    <t>Table 7a   Entity level financial position - total entity (continued)</t>
  </si>
  <si>
    <t>Table 7b   Entity level financial position - investment linked</t>
  </si>
  <si>
    <t>Table 7b   Entity level financial position - investment linked (continued)</t>
  </si>
  <si>
    <t>Table 7c   Entity level financial position - non investment linked</t>
  </si>
  <si>
    <t>Table 7c   Entity level financial position - non investment linked (continued)</t>
  </si>
  <si>
    <t>Table 8a   Entity level capital adequacy - total entity</t>
  </si>
  <si>
    <t>Table 8a   Entity level capital adequacy - total entity (continued)</t>
  </si>
  <si>
    <t>Tier 2 Capital</t>
  </si>
  <si>
    <t>Capital in excess of prescribed capital amount</t>
  </si>
  <si>
    <t>Table 8b   Entity level capital adequacy - total benefit funds</t>
  </si>
  <si>
    <t>Table 8b   Entity level capital adequacy - total benefit funds (continued)</t>
  </si>
  <si>
    <t>Asset risk charge</t>
  </si>
  <si>
    <t>Insurance risk charge</t>
  </si>
  <si>
    <t>Less: Aggregation benefit</t>
  </si>
  <si>
    <t>Asset concentration risk charge</t>
  </si>
  <si>
    <t xml:space="preserve">Operational risk charge </t>
  </si>
  <si>
    <t xml:space="preserve">Combined stress scenario adjustment </t>
  </si>
  <si>
    <t>Other risk charges</t>
  </si>
  <si>
    <t>Capital base net of Tier 2 Capital</t>
  </si>
  <si>
    <t>Non-investment linked</t>
  </si>
  <si>
    <t>Total general funds</t>
  </si>
  <si>
    <t>Prescribed capital amount</t>
  </si>
  <si>
    <t>Capital base
of which:</t>
  </si>
  <si>
    <t>Common Equity Tier 1 Capital of which:</t>
  </si>
  <si>
    <t>Regulatory &amp; other adjustments to 
Common Equity Tier 1 Capital</t>
  </si>
  <si>
    <t>Additional Tier 1 Capital of which:</t>
  </si>
  <si>
    <t>Regulatory &amp; other adjustments to Tier 2 Capital</t>
  </si>
  <si>
    <t>Common Equity Tier 1 Capital ratio</t>
  </si>
  <si>
    <t>Tier 1 Capital ratio</t>
  </si>
  <si>
    <t>Prescribed capital amount coverage ratio</t>
  </si>
  <si>
    <t>Capital base (net of Tier 2 Capital) ratio</t>
  </si>
  <si>
    <t>General fund</t>
  </si>
  <si>
    <t>Capital base</t>
  </si>
  <si>
    <t>Tier 1 Capital 
of which:</t>
  </si>
  <si>
    <t>Regulatory &amp; other adjustments to Additional Tier 1 Capital</t>
  </si>
  <si>
    <t>Table 6a</t>
  </si>
  <si>
    <t>Table 6b</t>
  </si>
  <si>
    <t>Table 6c</t>
  </si>
  <si>
    <t>Table 7a</t>
  </si>
  <si>
    <t>Table 7b</t>
  </si>
  <si>
    <t>Table 7c</t>
  </si>
  <si>
    <t>Capital Adequacy</t>
  </si>
  <si>
    <t xml:space="preserve">Table 5   Capital adequacy </t>
  </si>
  <si>
    <t xml:space="preserve">   Tier 2 Capital of which:</t>
  </si>
  <si>
    <t>Friendly Society Short Name</t>
  </si>
  <si>
    <t xml:space="preserve">Return on net benefit fund assets </t>
  </si>
  <si>
    <t>© Australian Prudential Regulation Authority (APRA)</t>
  </si>
  <si>
    <t>This work is licensed under the Creative Commons Attribution 3.0 Australia Licence (CCBY 3.0).</t>
  </si>
  <si>
    <t xml:space="preserve">                      This licence allows you to copy, distribute and adapt this work, provided you attribute the work and do not suggest that APRA endorses you or your work. To view a full copy of the terms of this licence, visit:</t>
  </si>
  <si>
    <t xml:space="preserve">  June 2019 (issued 17 December 2019)</t>
  </si>
  <si>
    <t>DataAnalytics@apra.gov.au</t>
  </si>
  <si>
    <t>Manager, External Data Reporting</t>
  </si>
  <si>
    <t>www.creativecommons.org/licenses/by/3.0/au/</t>
  </si>
  <si>
    <t xml:space="preserve">A set of explanatory notes is provided on the APRA website to assist the reader in understanding the source and definitions of the data. </t>
  </si>
  <si>
    <t>Summary</t>
  </si>
  <si>
    <r>
      <rPr>
        <vertAlign val="superscript"/>
        <sz val="8"/>
        <rFont val="Trebuchet MS"/>
        <family val="2"/>
      </rPr>
      <t>a</t>
    </r>
    <r>
      <rPr>
        <sz val="8"/>
        <rFont val="Trebuchet MS"/>
        <family val="2"/>
      </rPr>
      <t xml:space="preserve"> 'Other revenue' includes management service fees.</t>
    </r>
  </si>
  <si>
    <r>
      <rPr>
        <vertAlign val="superscript"/>
        <sz val="8"/>
        <rFont val="Trebuchet MS"/>
        <family val="2"/>
      </rPr>
      <t xml:space="preserve">b </t>
    </r>
    <r>
      <rPr>
        <sz val="8"/>
        <rFont val="Trebuchet MS"/>
        <family val="2"/>
      </rPr>
      <t xml:space="preserve"> 'Other' comprises net movement in deferred acquisition costs, interest expenses and other operating expenses.</t>
    </r>
  </si>
  <si>
    <r>
      <rPr>
        <vertAlign val="superscript"/>
        <sz val="9.1999999999999993"/>
        <rFont val="Trebuchet MS"/>
        <family val="2"/>
      </rPr>
      <t>c</t>
    </r>
    <r>
      <rPr>
        <sz val="8"/>
        <rFont val="Trebuchet MS"/>
        <family val="2"/>
      </rPr>
      <t xml:space="preserve"> See 'Return on net benefit assets' in the glossary.</t>
    </r>
  </si>
  <si>
    <r>
      <rPr>
        <vertAlign val="superscript"/>
        <sz val="8"/>
        <rFont val="Trebuchet MS"/>
        <family val="2"/>
      </rPr>
      <t>d</t>
    </r>
    <r>
      <rPr>
        <sz val="8"/>
        <rFont val="Trebuchet MS"/>
        <family val="2"/>
      </rPr>
      <t xml:space="preserve"> 'Other' comprises  other investments and other assets.</t>
    </r>
  </si>
  <si>
    <t>Operating expenses were $188.0 million in the 12 months to 30 June 2019, which was 65 per cent higher compared with the previous 12 months. Acquisition costs accounted for 17.2 per cent and maintenance costs accounted for 14.4 per cent of the total operating expenses (Chart 2).</t>
  </si>
  <si>
    <t>In the 12 months to 30 June 2019 return on net assets was 8.5 per cent, compared with 7.6 percent in the previous 12 months (Chart 3).</t>
  </si>
  <si>
    <t>Beneft fund performance</t>
  </si>
  <si>
    <t>Total friendly society unallocated benefit fund profit was $304.6 million for the 12 months to 30 June 2019, compared with $281.6 million in the previous year (an increase of 8.2%), of which defined contribution funds contributed $292.6 million and defined benefit funds contributed $12.0 million.</t>
  </si>
  <si>
    <t>In the 12 months 30 June 2019 net benefit fund return on net benefit fund assets was 4.3%, up from 4.1% compared with the previous year
(chart 4).</t>
  </si>
  <si>
    <t>Total friendly society assets were $7.8 billion as at 30 June 2019 compared with $7.5 billion as at 30 June 2018.  Friendly societies' non-investment-linked assets were $2.4 billion as at 30 June 2019, which has remained steady compared with 30 June 2018. Of total non-investment-linked assets, $2.1 billion (87.4 per cent) were invested in debt securities, $68 million (2.8 per cent) in equities, $38 million (1.6 per cent) in investment properties and $113 million (4.7 per cent) in cash and deposits (Chart 5).</t>
  </si>
  <si>
    <t>The prescribed capital amount coverage ratio for the industry stood at 2.29 at 30 June 2019, compared with 2.62 at 30 June 2018 (Chart 6).</t>
  </si>
  <si>
    <t>Total benefit funds' gross insurance amount were $28.2 billion, an increase of 37.2% from the previous year, with non-investment linked funds contributing 86.7% and investment linked funds contributing 13.3% (Chart 8).</t>
  </si>
  <si>
    <t>Total management funds</t>
  </si>
  <si>
    <t>Non investment linked</t>
  </si>
  <si>
    <t>Defined contribution</t>
  </si>
  <si>
    <t>Defined benefit</t>
  </si>
  <si>
    <t>AOFV</t>
  </si>
  <si>
    <t>AFSL</t>
  </si>
  <si>
    <t>ASGF</t>
  </si>
  <si>
    <t>CLL</t>
  </si>
  <si>
    <t>AUST</t>
  </si>
  <si>
    <t>IOOF</t>
  </si>
  <si>
    <t>KEYI</t>
  </si>
  <si>
    <t>LAFS</t>
  </si>
  <si>
    <t>NFSL</t>
  </si>
  <si>
    <t>NOLL</t>
  </si>
  <si>
    <t>OFGF</t>
  </si>
  <si>
    <t>SFSL</t>
  </si>
  <si>
    <t>Borrowings</t>
  </si>
  <si>
    <t>Gross  policy liabilities</t>
  </si>
  <si>
    <t>Prescribed capital Amount</t>
  </si>
  <si>
    <t>Capital Base</t>
  </si>
  <si>
    <t>Common Equity Tier 1 Capital</t>
  </si>
  <si>
    <t>Of which: Regulatory &amp; other adjustments to Common Equity Tier 1</t>
  </si>
  <si>
    <t>Additional Tier 1 Capital</t>
  </si>
  <si>
    <t>Of which: Regulatory &amp; other adjustments to Additional Tier 1 Ca</t>
  </si>
  <si>
    <t>Of which: Regulatory &amp; other adjustments to Tier 2 Capital</t>
  </si>
  <si>
    <t>Tier 1 capital ratio (%)</t>
  </si>
  <si>
    <t>Prescribed capital amount coverage (%)</t>
  </si>
  <si>
    <t>Operational risk charge</t>
  </si>
  <si>
    <t>Combined stress scenario adjustment</t>
  </si>
  <si>
    <t>Capital base of which: Tier 2 Capital</t>
  </si>
  <si>
    <t>Capital base (net of Tier 2 Capital) ratio (%)</t>
  </si>
  <si>
    <t>pubperiod</t>
  </si>
  <si>
    <t>JUN2019</t>
  </si>
  <si>
    <t>Organisation Name</t>
  </si>
  <si>
    <t>Organisation short name</t>
  </si>
  <si>
    <t>Ancient Order of Foresters in Victoria Friendly Society Limited</t>
  </si>
  <si>
    <t>Australian Friendly Society Ltd</t>
  </si>
  <si>
    <t>Australian Scholarships Group Friendly Society Limited</t>
  </si>
  <si>
    <t>Centuria Life Limited</t>
  </si>
  <si>
    <t>Generation Life Limited</t>
  </si>
  <si>
    <t>IOOF  Ltd</t>
  </si>
  <si>
    <t>KeyInvest Ltd</t>
  </si>
  <si>
    <t>Lifeplan Australia Friendly Society Limited</t>
  </si>
  <si>
    <t>Newcastle Friendly Society Limited</t>
  </si>
  <si>
    <t>NobleOak Life Limited</t>
  </si>
  <si>
    <t>Over Fifty Guardian Friendly Society Limited</t>
  </si>
  <si>
    <t>Sureplan Friendly Society Ltd</t>
  </si>
  <si>
    <t>Total entity net profit after tax was $23.3 million for the 12 months to June 2019, of which: total benefit funds contributed $12.0 million and total management fund contributed $11.3 million.</t>
  </si>
  <si>
    <t xml:space="preserve">For the 12 months to 30 June 2019, friendly societies’ total revenue was $610.9 million, which was 20.9 per cent higher than in the previous 12 months (Chart 1). This outcome was driven by an increase in net policy revenue from $19.8 million to $26.3 million, and an increase in investment revenue from $460.6 million to $510.3 million over the same period. </t>
  </si>
  <si>
    <t>For the 12 months to 30 June 2019, total benefit fund net contributions was -$49.9 million, compared to $63.6 million in the previous 12 months.  Net policy revenue recognised as a deposit was $967.7 million in the 2019 year ($1.0 billion in 2018 year), compared with $ 1.0 billion of net policy expenses recognised as a withdrawal in the 2019 year ($974 million in 2018 year).</t>
  </si>
  <si>
    <t xml:space="preserve">Return on net assets for the 12 months to June 2019 quarter was 8.5 per cent, up from 7.6 per cent for the preceding period. This was driven by an increase in non-investment-linked fund profits, from $1.2m in the June 2018 year to $12.0m in the June 2019 year. 
</t>
  </si>
  <si>
    <t>Year end 30 June 2019</t>
  </si>
  <si>
    <t>For the 12 months to 30 June 2019, total expenses were $497.5 million, an increase from $403.6 million in the previous 12 months. Total expenses in the 12 months to June 2019 mainly comprised an effective movement in net policy liabilities of $294.1 million, net policy expenses of $5.3 million and operating expenses of $188.0 million.</t>
  </si>
  <si>
    <t>Total entity net profit after tax was $23.3 million in the June 2019 year, compared with $21.3 million in the June 2018 year, with total benefit fund contributing of $12.0 million and total management fund contributing $11.3million in the 12 months June 2019.</t>
  </si>
  <si>
    <t>Total number of policies were 1.06 million as at 30 June 2019, a reduction of 5.9 per cent from the previous year, with non-investment linked funds contributing 731,000 (68.8%) and investment linked funds contributing 332,000 (31.2%) as at 30 June 2019 (Chart 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</si>
</sst>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0;\(#,##0\)"/>
    <numFmt numFmtId="167" formatCode="#,##0.0;\-#,##0.0"/>
    <numFmt numFmtId="168" formatCode="#,##0.0000;\-#,##0.0000"/>
    <numFmt numFmtId="169" formatCode="_-* #,##0_-;\-* #,##0_-;_-* &quot;-&quot;??_-;_-@_-"/>
  </numFmts>
  <fonts count="42" x14ac:knownFonts="1">
    <font>
      <sz val="8"/>
      <name val="Trebuchet MS"/>
    </font>
    <font>
      <sz val="11"/>
      <color theme="1"/>
      <name val="Calibri"/>
      <family val="2"/>
      <scheme val="minor"/>
    </font>
    <font>
      <sz val="8"/>
      <name val="Trebuchet MS"/>
      <family val="2"/>
    </font>
    <font>
      <u/>
      <sz val="10"/>
      <color indexed="12"/>
      <name val="Arial"/>
      <family val="2"/>
    </font>
    <font>
      <sz val="8"/>
      <name val="Times New Roman"/>
      <family val="1"/>
    </font>
    <font>
      <sz val="10"/>
      <name val="Trebuchet MS"/>
      <family val="2"/>
    </font>
    <font>
      <b/>
      <sz val="12"/>
      <color indexed="9"/>
      <name val="Trebuchet MS"/>
      <family val="2"/>
    </font>
    <font>
      <sz val="8"/>
      <name val="Trebuchet MS"/>
      <family val="2"/>
    </font>
    <font>
      <b/>
      <sz val="8"/>
      <name val="Trebuchet MS"/>
      <family val="2"/>
    </font>
    <font>
      <b/>
      <sz val="10"/>
      <name val="Trebuchet MS"/>
      <family val="2"/>
    </font>
    <font>
      <i/>
      <sz val="8"/>
      <name val="Trebuchet MS"/>
      <family val="2"/>
    </font>
    <font>
      <sz val="9"/>
      <name val="Trebuchet MS"/>
      <family val="2"/>
    </font>
    <font>
      <sz val="10"/>
      <name val="Verdana"/>
      <family val="2"/>
    </font>
    <font>
      <sz val="43"/>
      <color indexed="16"/>
      <name val="Trebuchet MS"/>
      <family val="2"/>
    </font>
    <font>
      <b/>
      <sz val="16"/>
      <color indexed="8"/>
      <name val="Trebuchet MS"/>
      <family val="2"/>
    </font>
    <font>
      <sz val="10"/>
      <name val="Times New Roman"/>
      <family val="1"/>
    </font>
    <font>
      <sz val="26"/>
      <name val="Verdana"/>
      <family val="2"/>
    </font>
    <font>
      <b/>
      <sz val="12"/>
      <name val="Trebuchet MS"/>
      <family val="2"/>
    </font>
    <font>
      <u/>
      <sz val="8"/>
      <name val="Trebuchet MS"/>
      <family val="2"/>
    </font>
    <font>
      <sz val="8"/>
      <color indexed="8"/>
      <name val="Trebuchet MS"/>
      <family val="2"/>
    </font>
    <font>
      <sz val="8"/>
      <color indexed="8"/>
      <name val="Trebuchet MS"/>
      <family val="2"/>
    </font>
    <font>
      <sz val="12"/>
      <name val="Trebuchet MS"/>
      <family val="2"/>
    </font>
    <font>
      <u/>
      <sz val="10"/>
      <color indexed="12"/>
      <name val="Trebuchet MS"/>
      <family val="2"/>
    </font>
    <font>
      <vertAlign val="superscript"/>
      <sz val="8"/>
      <name val="Trebuchet MS"/>
      <family val="2"/>
    </font>
    <font>
      <vertAlign val="superscript"/>
      <sz val="8"/>
      <color indexed="8"/>
      <name val="Trebuchet MS"/>
      <family val="2"/>
    </font>
    <font>
      <b/>
      <sz val="10"/>
      <color indexed="8"/>
      <name val="Trebuchet MS"/>
      <family val="2"/>
    </font>
    <font>
      <b/>
      <sz val="8"/>
      <color indexed="8"/>
      <name val="Trebuchet MS"/>
      <family val="2"/>
    </font>
    <font>
      <b/>
      <sz val="20"/>
      <color rgb="FF222C65"/>
      <name val="Trebuchet MS"/>
      <family val="2"/>
    </font>
    <font>
      <b/>
      <sz val="16"/>
      <color rgb="FF222C65"/>
      <name val="Trebuchet MS"/>
      <family val="2"/>
    </font>
    <font>
      <b/>
      <sz val="10"/>
      <color rgb="FF222C65"/>
      <name val="Trebuchet MS"/>
      <family val="2"/>
    </font>
    <font>
      <b/>
      <sz val="8"/>
      <color rgb="FF222C65"/>
      <name val="Trebuchet MS"/>
      <family val="2"/>
    </font>
    <font>
      <sz val="8"/>
      <color rgb="FF222C65"/>
      <name val="Trebuchet MS"/>
      <family val="2"/>
    </font>
    <font>
      <u/>
      <sz val="10"/>
      <color rgb="FF0000FF"/>
      <name val="Trebuchet MS"/>
      <family val="2"/>
    </font>
    <font>
      <sz val="10"/>
      <name val="Arial"/>
      <family val="2"/>
    </font>
    <font>
      <b/>
      <sz val="11"/>
      <color theme="1"/>
      <name val="Trebuchet MS"/>
      <family val="2"/>
    </font>
    <font>
      <b/>
      <sz val="11"/>
      <name val="Trebuchet MS"/>
      <family val="2"/>
    </font>
    <font>
      <sz val="10"/>
      <color theme="1"/>
      <name val="Trebuchet MS"/>
      <family val="2"/>
    </font>
    <font>
      <sz val="11"/>
      <name val="Calibri"/>
      <family val="2"/>
      <scheme val="minor"/>
    </font>
    <font>
      <sz val="11"/>
      <name val="Calibri"/>
      <family val="2"/>
    </font>
    <font>
      <sz val="8"/>
      <color theme="1"/>
      <name val="Calibri"/>
      <family val="2"/>
      <scheme val="minor"/>
    </font>
    <font>
      <vertAlign val="superscript"/>
      <sz val="9.1999999999999993"/>
      <name val="Trebuchet MS"/>
      <family val="2"/>
    </font>
    <font>
      <sz val="8"/>
      <name val="Trebuchet MS"/>
      <family val="2"/>
    </font>
  </fonts>
  <fills count="7">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theme="0"/>
        <bgColor indexed="64"/>
      </patternFill>
    </fill>
    <fill>
      <patternFill patternType="solid">
        <fgColor rgb="FFC00000"/>
        <bgColor indexed="64"/>
      </patternFill>
    </fill>
    <fill>
      <patternFill patternType="solid">
        <fgColor rgb="FF222C65"/>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 fillId="0" borderId="0"/>
    <xf numFmtId="0" fontId="33" fillId="0" borderId="0"/>
    <xf numFmtId="43" fontId="41" fillId="0" borderId="0" applyFont="0" applyFill="0" applyBorder="0" applyAlignment="0" applyProtection="0"/>
  </cellStyleXfs>
  <cellXfs count="306">
    <xf numFmtId="0" fontId="0" fillId="0" borderId="0" xfId="0"/>
    <xf numFmtId="0" fontId="5" fillId="0" borderId="0" xfId="0" applyFont="1"/>
    <xf numFmtId="0" fontId="7" fillId="0" borderId="0" xfId="0" applyFont="1"/>
    <xf numFmtId="0" fontId="8" fillId="0" borderId="1" xfId="0" applyFont="1" applyBorder="1" applyAlignment="1">
      <alignment horizontal="center" vertical="center" wrapText="1"/>
    </xf>
    <xf numFmtId="0" fontId="7" fillId="0" borderId="0" xfId="0" applyFont="1" applyAlignment="1">
      <alignment horizontal="left" indent="1"/>
    </xf>
    <xf numFmtId="0" fontId="7" fillId="0" borderId="2" xfId="0" applyFont="1" applyBorder="1"/>
    <xf numFmtId="0" fontId="7" fillId="0" borderId="0" xfId="0" applyFont="1" applyAlignment="1">
      <alignment vertical="center"/>
    </xf>
    <xf numFmtId="0" fontId="8" fillId="0" borderId="0" xfId="0" applyFont="1" applyBorder="1" applyAlignment="1">
      <alignment horizontal="center" vertical="center" wrapText="1"/>
    </xf>
    <xf numFmtId="0" fontId="7" fillId="0" borderId="0" xfId="0" applyFont="1" applyBorder="1" applyAlignment="1">
      <alignment horizontal="left" wrapText="1"/>
    </xf>
    <xf numFmtId="0" fontId="8" fillId="0" borderId="0" xfId="0" applyFont="1"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xf numFmtId="0" fontId="7" fillId="0" borderId="0" xfId="0" applyFont="1" applyAlignment="1">
      <alignment horizontal="left" vertical="center"/>
    </xf>
    <xf numFmtId="0" fontId="7" fillId="0" borderId="0" xfId="0" applyFont="1" applyBorder="1" applyAlignment="1">
      <alignment vertical="center"/>
    </xf>
    <xf numFmtId="0" fontId="0" fillId="0" borderId="0" xfId="0" applyAlignment="1"/>
    <xf numFmtId="0" fontId="0" fillId="0" borderId="0" xfId="0" applyBorder="1"/>
    <xf numFmtId="0" fontId="12" fillId="0" borderId="0" xfId="0" applyFont="1"/>
    <xf numFmtId="0" fontId="13" fillId="0" borderId="0" xfId="0" applyFont="1" applyAlignment="1"/>
    <xf numFmtId="49" fontId="9" fillId="0" borderId="0" xfId="0" applyNumberFormat="1" applyFont="1" applyAlignment="1">
      <alignment horizontal="left"/>
    </xf>
    <xf numFmtId="49" fontId="14" fillId="0" borderId="0" xfId="0" applyNumberFormat="1" applyFont="1" applyAlignment="1">
      <alignment horizontal="left"/>
    </xf>
    <xf numFmtId="0" fontId="11" fillId="0" borderId="0" xfId="0" applyFont="1"/>
    <xf numFmtId="0" fontId="15" fillId="0" borderId="0" xfId="0" applyFont="1"/>
    <xf numFmtId="0" fontId="12" fillId="0" borderId="0" xfId="0" applyFont="1" applyAlignment="1"/>
    <xf numFmtId="0" fontId="16" fillId="0" borderId="0" xfId="0" applyFont="1" applyBorder="1" applyAlignment="1">
      <alignment horizontal="center"/>
    </xf>
    <xf numFmtId="0" fontId="7" fillId="0" borderId="0" xfId="0" applyFont="1" applyAlignment="1">
      <alignment vertical="top" wrapText="1"/>
    </xf>
    <xf numFmtId="0" fontId="7" fillId="0" borderId="0" xfId="0" applyFont="1" applyAlignment="1">
      <alignment vertical="top"/>
    </xf>
    <xf numFmtId="3" fontId="7" fillId="0" borderId="0" xfId="0" applyNumberFormat="1" applyFont="1" applyBorder="1" applyAlignment="1">
      <alignment horizontal="right" indent="1"/>
    </xf>
    <xf numFmtId="3" fontId="8" fillId="0" borderId="0" xfId="0" applyNumberFormat="1" applyFont="1" applyBorder="1" applyAlignment="1">
      <alignment horizontal="right" indent="1"/>
    </xf>
    <xf numFmtId="0" fontId="8" fillId="0" borderId="0" xfId="0" applyFont="1" applyBorder="1" applyAlignment="1">
      <alignment horizontal="left" wrapText="1"/>
    </xf>
    <xf numFmtId="0" fontId="8" fillId="0" borderId="1" xfId="0" applyFont="1" applyBorder="1" applyAlignment="1">
      <alignment horizontal="left" vertical="center"/>
    </xf>
    <xf numFmtId="0" fontId="7" fillId="0" borderId="0" xfId="0" applyFont="1" applyFill="1" applyBorder="1" applyAlignment="1">
      <alignment vertical="top" wrapText="1"/>
    </xf>
    <xf numFmtId="0" fontId="17" fillId="0" borderId="0" xfId="0" applyFont="1"/>
    <xf numFmtId="0" fontId="10" fillId="0" borderId="0" xfId="0" applyFont="1" applyAlignment="1">
      <alignment horizontal="left" wrapText="1"/>
    </xf>
    <xf numFmtId="0" fontId="8" fillId="0" borderId="0" xfId="0" applyFont="1" applyAlignment="1">
      <alignment horizontal="left" vertical="center"/>
    </xf>
    <xf numFmtId="0" fontId="0" fillId="0" borderId="0" xfId="0" applyAlignment="1">
      <alignment vertical="center"/>
    </xf>
    <xf numFmtId="0" fontId="8" fillId="0" borderId="0" xfId="0" applyFont="1" applyBorder="1"/>
    <xf numFmtId="0" fontId="7" fillId="0" borderId="2" xfId="0" applyFont="1" applyBorder="1" applyAlignment="1">
      <alignment horizontal="right" wrapText="1"/>
    </xf>
    <xf numFmtId="3" fontId="7" fillId="0" borderId="2" xfId="0" applyNumberFormat="1" applyFont="1" applyBorder="1" applyAlignment="1">
      <alignment horizont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Alignment="1">
      <alignment vertical="center"/>
    </xf>
    <xf numFmtId="0" fontId="10" fillId="0" borderId="0" xfId="0" applyFont="1"/>
    <xf numFmtId="0" fontId="5" fillId="0" borderId="2" xfId="0" applyFont="1" applyBorder="1"/>
    <xf numFmtId="0" fontId="0" fillId="0" borderId="0" xfId="0" applyAlignment="1">
      <alignment horizontal="center"/>
    </xf>
    <xf numFmtId="0" fontId="7" fillId="0" borderId="0" xfId="0" applyFont="1" applyAlignment="1">
      <alignment horizontal="center"/>
    </xf>
    <xf numFmtId="0" fontId="20" fillId="0" borderId="0" xfId="0" applyFont="1" applyAlignment="1">
      <alignment horizontal="center"/>
    </xf>
    <xf numFmtId="0" fontId="20" fillId="0" borderId="0" xfId="0" applyFont="1" applyAlignment="1">
      <alignment horizontal="center" wrapText="1"/>
    </xf>
    <xf numFmtId="3" fontId="7" fillId="0" borderId="0" xfId="0" applyNumberFormat="1" applyFont="1" applyAlignment="1">
      <alignment horizontal="right" indent="1"/>
    </xf>
    <xf numFmtId="0" fontId="7" fillId="0" borderId="0" xfId="0" applyFont="1" applyFill="1" applyBorder="1" applyAlignment="1">
      <alignment wrapText="1"/>
    </xf>
    <xf numFmtId="0" fontId="0" fillId="0" borderId="2" xfId="0" applyBorder="1"/>
    <xf numFmtId="0" fontId="7" fillId="0" borderId="0" xfId="0" applyFont="1" applyFill="1" applyBorder="1" applyAlignment="1">
      <alignment horizontal="left" wrapText="1" indent="1"/>
    </xf>
    <xf numFmtId="0" fontId="8" fillId="0" borderId="1" xfId="0" applyFont="1" applyBorder="1" applyAlignment="1">
      <alignment horizontal="center" vertical="center"/>
    </xf>
    <xf numFmtId="0" fontId="7" fillId="0" borderId="0" xfId="0" applyFont="1" applyBorder="1"/>
    <xf numFmtId="0" fontId="7" fillId="0" borderId="0" xfId="0" applyFont="1" applyBorder="1" applyAlignment="1"/>
    <xf numFmtId="0" fontId="8" fillId="0" borderId="0" xfId="0" applyFont="1"/>
    <xf numFmtId="164" fontId="8" fillId="0" borderId="0" xfId="2" applyNumberFormat="1" applyFont="1" applyFill="1" applyAlignment="1">
      <alignment horizontal="right" indent="1"/>
    </xf>
    <xf numFmtId="0" fontId="7" fillId="0" borderId="0" xfId="0" applyFont="1" applyAlignment="1">
      <alignment horizontal="left" wrapText="1" indent="1"/>
    </xf>
    <xf numFmtId="0" fontId="8" fillId="0" borderId="0" xfId="0" applyFont="1" applyAlignment="1">
      <alignment horizontal="left" wrapText="1"/>
    </xf>
    <xf numFmtId="0" fontId="8" fillId="0" borderId="0" xfId="0" applyFont="1" applyAlignment="1">
      <alignment horizontal="left"/>
    </xf>
    <xf numFmtId="0" fontId="8" fillId="0" borderId="0" xfId="0" applyFont="1" applyFill="1" applyAlignment="1">
      <alignment horizontal="left" wrapText="1"/>
    </xf>
    <xf numFmtId="0" fontId="19" fillId="0" borderId="0" xfId="0" applyFont="1" applyAlignment="1"/>
    <xf numFmtId="0" fontId="7" fillId="0" borderId="0" xfId="0" applyFont="1" applyFill="1" applyBorder="1" applyAlignment="1">
      <alignment horizontal="left" wrapText="1"/>
    </xf>
    <xf numFmtId="0" fontId="7" fillId="2" borderId="0" xfId="0" applyFont="1" applyFill="1" applyAlignment="1"/>
    <xf numFmtId="0" fontId="9" fillId="0" borderId="0" xfId="0" applyFont="1" applyAlignment="1">
      <alignment horizontal="left"/>
    </xf>
    <xf numFmtId="0" fontId="9" fillId="0" borderId="0" xfId="0" applyFont="1"/>
    <xf numFmtId="0" fontId="22" fillId="0" borderId="0" xfId="1" applyFont="1" applyAlignment="1" applyProtection="1"/>
    <xf numFmtId="0" fontId="7" fillId="0" borderId="0" xfId="0" applyFont="1" applyBorder="1" applyAlignment="1">
      <alignment horizontal="left"/>
    </xf>
    <xf numFmtId="0" fontId="7" fillId="0" borderId="2" xfId="0" applyFont="1" applyBorder="1" applyAlignment="1">
      <alignment horizontal="left"/>
    </xf>
    <xf numFmtId="3" fontId="7" fillId="0" borderId="2" xfId="0" applyNumberFormat="1" applyFont="1" applyBorder="1" applyAlignment="1">
      <alignment horizontal="right" indent="1"/>
    </xf>
    <xf numFmtId="0" fontId="8" fillId="0" borderId="2" xfId="0" applyFont="1" applyBorder="1" applyAlignment="1">
      <alignment horizontal="center" vertical="center" wrapText="1"/>
    </xf>
    <xf numFmtId="0" fontId="11" fillId="0" borderId="2" xfId="0" applyFont="1" applyBorder="1" applyAlignment="1">
      <alignment horizontal="right"/>
    </xf>
    <xf numFmtId="0" fontId="11" fillId="0" borderId="0" xfId="0" applyFont="1" applyBorder="1" applyAlignment="1">
      <alignment horizontal="right"/>
    </xf>
    <xf numFmtId="0" fontId="6" fillId="0" borderId="0" xfId="0" applyFont="1" applyFill="1" applyAlignment="1">
      <alignment horizontal="left" vertical="center" wrapText="1"/>
    </xf>
    <xf numFmtId="0" fontId="7" fillId="0" borderId="0" xfId="0" applyNumberFormat="1" applyFont="1" applyAlignment="1"/>
    <xf numFmtId="0" fontId="7" fillId="0" borderId="0" xfId="0" applyNumberFormat="1" applyFont="1" applyAlignment="1">
      <alignment horizontal="center"/>
    </xf>
    <xf numFmtId="17" fontId="5" fillId="0" borderId="0" xfId="0" quotePrefix="1" applyNumberFormat="1" applyFont="1" applyAlignment="1">
      <alignment horizontal="center"/>
    </xf>
    <xf numFmtId="0" fontId="0" fillId="0" borderId="2" xfId="0" applyBorder="1" applyAlignment="1">
      <alignment horizontal="center" vertical="center"/>
    </xf>
    <xf numFmtId="0" fontId="5" fillId="0" borderId="0" xfId="0" applyFont="1" applyBorder="1"/>
    <xf numFmtId="0" fontId="7" fillId="0" borderId="0" xfId="0" applyFont="1" applyFill="1" applyAlignment="1">
      <alignment horizontal="left"/>
    </xf>
    <xf numFmtId="0" fontId="10" fillId="0" borderId="0" xfId="0" applyFont="1" applyFill="1" applyAlignment="1">
      <alignment horizontal="left" wrapText="1"/>
    </xf>
    <xf numFmtId="0" fontId="7" fillId="0" borderId="0" xfId="0" applyFont="1" applyFill="1" applyAlignment="1">
      <alignment horizontal="left" indent="1"/>
    </xf>
    <xf numFmtId="0" fontId="8" fillId="0" borderId="0" xfId="0" applyFont="1" applyFill="1"/>
    <xf numFmtId="0" fontId="7" fillId="0" borderId="0" xfId="0" applyFont="1" applyFill="1"/>
    <xf numFmtId="0" fontId="9" fillId="0" borderId="0" xfId="0" applyNumberFormat="1" applyFont="1" applyBorder="1"/>
    <xf numFmtId="0" fontId="5" fillId="0" borderId="0" xfId="0" applyNumberFormat="1" applyFont="1" applyBorder="1"/>
    <xf numFmtId="0" fontId="0" fillId="4" borderId="0" xfId="0" applyFill="1"/>
    <xf numFmtId="0" fontId="6" fillId="4" borderId="0" xfId="0" applyFont="1" applyFill="1" applyAlignment="1">
      <alignment horizontal="left" vertical="center" wrapText="1"/>
    </xf>
    <xf numFmtId="0" fontId="0" fillId="4" borderId="0" xfId="0" applyFill="1" applyAlignment="1">
      <alignment vertical="center"/>
    </xf>
    <xf numFmtId="0" fontId="8" fillId="4" borderId="0" xfId="0" applyFont="1" applyFill="1" applyBorder="1" applyAlignment="1">
      <alignment horizontal="center" vertical="center" wrapText="1"/>
    </xf>
    <xf numFmtId="166" fontId="8" fillId="0" borderId="0" xfId="0" applyNumberFormat="1" applyFont="1"/>
    <xf numFmtId="10" fontId="8" fillId="4" borderId="0" xfId="2" applyNumberFormat="1" applyFont="1" applyFill="1" applyAlignment="1">
      <alignment horizontal="right" indent="1"/>
    </xf>
    <xf numFmtId="3" fontId="7" fillId="0" borderId="0" xfId="0" applyNumberFormat="1" applyFont="1" applyFill="1" applyBorder="1" applyAlignment="1">
      <alignment horizontal="right" indent="1"/>
    </xf>
    <xf numFmtId="3" fontId="7" fillId="0" borderId="0" xfId="0" applyNumberFormat="1" applyFont="1" applyFill="1" applyBorder="1" applyAlignment="1">
      <alignment horizontal="right"/>
    </xf>
    <xf numFmtId="0" fontId="3" fillId="0" borderId="0" xfId="1" applyAlignment="1" applyProtection="1">
      <alignment horizontal="left"/>
    </xf>
    <xf numFmtId="37" fontId="7" fillId="0" borderId="0" xfId="0" applyNumberFormat="1" applyFont="1" applyBorder="1" applyAlignment="1">
      <alignment horizontal="right" indent="1"/>
    </xf>
    <xf numFmtId="37" fontId="7" fillId="4" borderId="0" xfId="0" applyNumberFormat="1" applyFont="1" applyFill="1" applyBorder="1" applyAlignment="1">
      <alignment horizontal="right" indent="1"/>
    </xf>
    <xf numFmtId="37" fontId="8" fillId="4" borderId="0" xfId="0" applyNumberFormat="1" applyFont="1" applyFill="1" applyBorder="1" applyAlignment="1">
      <alignment horizontal="right" indent="1"/>
    </xf>
    <xf numFmtId="37" fontId="8" fillId="0" borderId="0" xfId="0" applyNumberFormat="1" applyFont="1" applyBorder="1" applyAlignment="1">
      <alignment horizontal="right" indent="1"/>
    </xf>
    <xf numFmtId="37" fontId="7" fillId="0" borderId="0" xfId="0" applyNumberFormat="1" applyFont="1" applyBorder="1" applyAlignment="1">
      <alignment horizontal="right" vertical="center" indent="1"/>
    </xf>
    <xf numFmtId="37" fontId="8" fillId="0" borderId="0" xfId="0" applyNumberFormat="1" applyFont="1" applyBorder="1" applyAlignment="1">
      <alignment horizontal="right" vertical="center" indent="1"/>
    </xf>
    <xf numFmtId="37" fontId="7" fillId="0" borderId="0" xfId="0" applyNumberFormat="1" applyFont="1" applyFill="1" applyBorder="1" applyAlignment="1">
      <alignment horizontal="right" indent="1"/>
    </xf>
    <xf numFmtId="37" fontId="7" fillId="0" borderId="0" xfId="0" applyNumberFormat="1" applyFont="1"/>
    <xf numFmtId="37" fontId="7" fillId="4" borderId="0" xfId="0" applyNumberFormat="1" applyFont="1" applyFill="1" applyBorder="1" applyAlignment="1">
      <alignment horizontal="right" vertical="top" indent="1"/>
    </xf>
    <xf numFmtId="37" fontId="8" fillId="4" borderId="0" xfId="0" applyNumberFormat="1" applyFont="1" applyFill="1" applyBorder="1" applyAlignment="1">
      <alignment horizontal="right" vertical="center" indent="1"/>
    </xf>
    <xf numFmtId="37" fontId="7" fillId="4" borderId="0" xfId="0" applyNumberFormat="1" applyFont="1" applyFill="1" applyBorder="1" applyAlignment="1">
      <alignment horizontal="right" vertical="center" indent="1"/>
    </xf>
    <xf numFmtId="37" fontId="7" fillId="0" borderId="0" xfId="0" applyNumberFormat="1" applyFont="1" applyBorder="1" applyAlignment="1">
      <alignment horizontal="right" vertical="top" indent="1"/>
    </xf>
    <xf numFmtId="37" fontId="7" fillId="0" borderId="0" xfId="0" applyNumberFormat="1" applyFont="1" applyBorder="1" applyAlignment="1">
      <alignment horizontal="right" wrapText="1"/>
    </xf>
    <xf numFmtId="37" fontId="7" fillId="0" borderId="0" xfId="0" applyNumberFormat="1" applyFont="1" applyBorder="1" applyAlignment="1">
      <alignment horizontal="right" vertical="top" wrapText="1"/>
    </xf>
    <xf numFmtId="37" fontId="8" fillId="0" borderId="0" xfId="0" applyNumberFormat="1" applyFont="1" applyBorder="1" applyAlignment="1">
      <alignment horizontal="right" vertical="center" wrapText="1"/>
    </xf>
    <xf numFmtId="37" fontId="8" fillId="0" borderId="0" xfId="0" applyNumberFormat="1" applyFont="1" applyBorder="1" applyAlignment="1">
      <alignment horizontal="right" wrapText="1"/>
    </xf>
    <xf numFmtId="37" fontId="7" fillId="0" borderId="0" xfId="0" applyNumberFormat="1" applyFont="1" applyBorder="1" applyAlignment="1"/>
    <xf numFmtId="37" fontId="8" fillId="0" borderId="0" xfId="0" applyNumberFormat="1" applyFont="1" applyBorder="1" applyAlignment="1">
      <alignment vertical="top"/>
    </xf>
    <xf numFmtId="37" fontId="7" fillId="0" borderId="0" xfId="0" applyNumberFormat="1" applyFont="1" applyAlignment="1">
      <alignment horizontal="right" indent="1"/>
    </xf>
    <xf numFmtId="0" fontId="3" fillId="0" borderId="0" xfId="1" applyAlignment="1" applyProtection="1"/>
    <xf numFmtId="0" fontId="7" fillId="4" borderId="0" xfId="0" applyFont="1" applyFill="1" applyAlignment="1">
      <alignment wrapText="1"/>
    </xf>
    <xf numFmtId="0" fontId="20" fillId="4" borderId="0" xfId="0" applyFont="1" applyFill="1" applyAlignment="1"/>
    <xf numFmtId="0" fontId="7" fillId="0" borderId="0" xfId="0" applyFont="1" applyFill="1" applyAlignment="1">
      <alignment horizontal="left" vertical="center"/>
    </xf>
    <xf numFmtId="0" fontId="0" fillId="0" borderId="0" xfId="0" applyAlignment="1">
      <alignment horizontal="justify" wrapText="1"/>
    </xf>
    <xf numFmtId="164" fontId="5" fillId="0" borderId="0" xfId="2" applyNumberFormat="1" applyFont="1"/>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7" fillId="4" borderId="0" xfId="0" applyFont="1" applyFill="1"/>
    <xf numFmtId="0" fontId="7" fillId="4" borderId="0" xfId="0" applyFont="1" applyFill="1" applyAlignment="1">
      <alignment horizontal="center"/>
    </xf>
    <xf numFmtId="0" fontId="20" fillId="4" borderId="0" xfId="0" applyFont="1" applyFill="1" applyAlignment="1">
      <alignment horizontal="center"/>
    </xf>
    <xf numFmtId="0" fontId="0" fillId="4" borderId="2" xfId="0" applyFill="1" applyBorder="1"/>
    <xf numFmtId="0" fontId="7" fillId="4" borderId="2" xfId="0" applyFont="1" applyFill="1" applyBorder="1" applyAlignment="1">
      <alignment horizontal="center"/>
    </xf>
    <xf numFmtId="10" fontId="5" fillId="0" borderId="0" xfId="2" applyNumberFormat="1" applyFont="1" applyBorder="1"/>
    <xf numFmtId="37" fontId="8" fillId="0" borderId="0" xfId="0" applyNumberFormat="1" applyFont="1" applyFill="1" applyBorder="1" applyAlignment="1">
      <alignment horizontal="right" indent="1"/>
    </xf>
    <xf numFmtId="37" fontId="7" fillId="0" borderId="0" xfId="0" applyNumberFormat="1" applyFont="1" applyFill="1" applyBorder="1" applyAlignment="1">
      <alignment horizontal="right" vertical="center" indent="1"/>
    </xf>
    <xf numFmtId="37" fontId="8" fillId="0" borderId="0" xfId="0" applyNumberFormat="1" applyFont="1" applyFill="1" applyBorder="1" applyAlignment="1">
      <alignment horizontal="right" vertical="center" indent="1"/>
    </xf>
    <xf numFmtId="0" fontId="0" fillId="0" borderId="2" xfId="0" applyFill="1" applyBorder="1"/>
    <xf numFmtId="37" fontId="7" fillId="0" borderId="0" xfId="0" applyNumberFormat="1" applyFont="1" applyFill="1" applyBorder="1" applyAlignment="1">
      <alignment horizontal="right" vertical="top" indent="1"/>
    </xf>
    <xf numFmtId="0" fontId="5" fillId="2" borderId="0" xfId="0" applyFont="1" applyFill="1" applyAlignment="1"/>
    <xf numFmtId="0" fontId="5" fillId="4" borderId="0" xfId="0" applyFont="1" applyFill="1"/>
    <xf numFmtId="0" fontId="5" fillId="2" borderId="0" xfId="0" applyFont="1" applyFill="1" applyAlignment="1">
      <alignment horizontal="justify"/>
    </xf>
    <xf numFmtId="0" fontId="5" fillId="2" borderId="0" xfId="0" applyFont="1" applyFill="1" applyAlignment="1">
      <alignment vertical="top" wrapText="1"/>
    </xf>
    <xf numFmtId="0" fontId="5" fillId="2" borderId="0" xfId="0" applyFont="1" applyFill="1" applyAlignment="1">
      <alignment horizontal="left"/>
    </xf>
    <xf numFmtId="0" fontId="5" fillId="2" borderId="0" xfId="0" applyFont="1" applyFill="1" applyAlignment="1">
      <alignment horizontal="left" indent="9"/>
    </xf>
    <xf numFmtId="0" fontId="19" fillId="4" borderId="0" xfId="0" applyFont="1" applyFill="1" applyAlignment="1">
      <alignment horizontal="center"/>
    </xf>
    <xf numFmtId="0" fontId="19" fillId="4" borderId="0" xfId="0" applyFont="1" applyFill="1" applyAlignment="1"/>
    <xf numFmtId="37" fontId="7" fillId="4" borderId="0" xfId="0" applyNumberFormat="1" applyFont="1" applyFill="1" applyBorder="1" applyAlignment="1">
      <alignment horizontal="right"/>
    </xf>
    <xf numFmtId="0" fontId="19" fillId="4" borderId="0" xfId="0" applyFont="1" applyFill="1" applyAlignment="1"/>
    <xf numFmtId="0" fontId="0" fillId="4" borderId="0" xfId="0" applyFill="1" applyAlignment="1">
      <alignment vertical="center"/>
    </xf>
    <xf numFmtId="0" fontId="0" fillId="4" borderId="0" xfId="0" applyFill="1" applyAlignment="1"/>
    <xf numFmtId="37" fontId="8" fillId="0" borderId="0" xfId="0" applyNumberFormat="1" applyFont="1"/>
    <xf numFmtId="0" fontId="19" fillId="4" borderId="0" xfId="0" applyFont="1" applyFill="1" applyAlignment="1">
      <alignment horizontal="center"/>
    </xf>
    <xf numFmtId="3" fontId="7" fillId="4" borderId="0" xfId="0" applyNumberFormat="1" applyFont="1" applyFill="1" applyAlignment="1">
      <alignment horizontal="right" indent="1"/>
    </xf>
    <xf numFmtId="0" fontId="7" fillId="4" borderId="2" xfId="0" applyFont="1" applyFill="1" applyBorder="1"/>
    <xf numFmtId="0" fontId="18" fillId="4" borderId="2" xfId="0" applyFont="1" applyFill="1" applyBorder="1" applyAlignment="1"/>
    <xf numFmtId="0" fontId="7" fillId="4" borderId="0" xfId="0" applyFont="1" applyFill="1" applyAlignment="1"/>
    <xf numFmtId="0" fontId="19" fillId="0" borderId="0" xfId="0" applyFont="1"/>
    <xf numFmtId="0" fontId="26" fillId="0" borderId="0" xfId="0" applyFont="1" applyAlignment="1">
      <alignment vertical="center"/>
    </xf>
    <xf numFmtId="0" fontId="19" fillId="0" borderId="0" xfId="0" applyFont="1" applyAlignment="1">
      <alignment vertical="top" wrapText="1"/>
    </xf>
    <xf numFmtId="0" fontId="26" fillId="0" borderId="0" xfId="0" applyFont="1" applyAlignment="1">
      <alignment horizontal="left" indent="2"/>
    </xf>
    <xf numFmtId="0" fontId="19" fillId="0" borderId="0" xfId="0" applyFont="1" applyAlignment="1">
      <alignment horizontal="left" wrapText="1" indent="3"/>
    </xf>
    <xf numFmtId="0" fontId="19" fillId="0" borderId="0" xfId="0" applyFont="1" applyAlignment="1">
      <alignment horizontal="left" indent="3"/>
    </xf>
    <xf numFmtId="0" fontId="26" fillId="0" borderId="0" xfId="0" applyFont="1"/>
    <xf numFmtId="0" fontId="26" fillId="0" borderId="0" xfId="0" applyFont="1" applyFill="1"/>
    <xf numFmtId="0" fontId="19" fillId="0" borderId="0" xfId="0" applyFont="1" applyFill="1" applyAlignment="1">
      <alignment horizontal="left" indent="1"/>
    </xf>
    <xf numFmtId="0" fontId="26" fillId="0" borderId="0" xfId="0" applyFont="1" applyFill="1" applyAlignment="1">
      <alignment wrapText="1"/>
    </xf>
    <xf numFmtId="0" fontId="19" fillId="0" borderId="0" xfId="0" applyFont="1" applyFill="1"/>
    <xf numFmtId="0" fontId="25" fillId="0" borderId="0" xfId="0" applyFont="1" applyBorder="1" applyAlignment="1"/>
    <xf numFmtId="0" fontId="8" fillId="0" borderId="3" xfId="0" applyFont="1" applyBorder="1" applyAlignment="1">
      <alignment horizontal="left" vertical="center"/>
    </xf>
    <xf numFmtId="4" fontId="7" fillId="4" borderId="0" xfId="0" applyNumberFormat="1" applyFont="1" applyFill="1" applyAlignment="1">
      <alignment horizontal="right" indent="1"/>
    </xf>
    <xf numFmtId="4" fontId="0" fillId="4" borderId="0" xfId="0" applyNumberFormat="1" applyFill="1"/>
    <xf numFmtId="4" fontId="18" fillId="4" borderId="2" xfId="0" applyNumberFormat="1" applyFont="1" applyFill="1" applyBorder="1" applyAlignment="1"/>
    <xf numFmtId="3" fontId="7" fillId="4" borderId="0" xfId="0" applyNumberFormat="1" applyFont="1" applyFill="1" applyAlignment="1">
      <alignment horizontal="right" indent="1"/>
    </xf>
    <xf numFmtId="167" fontId="7" fillId="4" borderId="0" xfId="0" applyNumberFormat="1" applyFont="1" applyFill="1" applyBorder="1" applyAlignment="1">
      <alignment horizontal="right" indent="1"/>
    </xf>
    <xf numFmtId="39" fontId="7" fillId="4" borderId="0" xfId="0" applyNumberFormat="1" applyFont="1" applyFill="1" applyBorder="1" applyAlignment="1">
      <alignment horizontal="right" indent="1"/>
    </xf>
    <xf numFmtId="165" fontId="7" fillId="0" borderId="0" xfId="0" applyNumberFormat="1" applyFont="1"/>
    <xf numFmtId="0" fontId="7" fillId="4" borderId="0" xfId="0" applyFont="1" applyFill="1"/>
    <xf numFmtId="37" fontId="5" fillId="0" borderId="0" xfId="0" applyNumberFormat="1" applyFont="1" applyBorder="1"/>
    <xf numFmtId="37" fontId="5" fillId="0" borderId="0" xfId="0" applyNumberFormat="1" applyFont="1"/>
    <xf numFmtId="3" fontId="7" fillId="4" borderId="0" xfId="0" applyNumberFormat="1" applyFont="1" applyFill="1" applyAlignment="1">
      <alignment horizontal="right" indent="1"/>
    </xf>
    <xf numFmtId="0" fontId="26" fillId="0" borderId="0" xfId="0" applyFont="1" applyAlignment="1"/>
    <xf numFmtId="0" fontId="26" fillId="0" borderId="0" xfId="0" applyFont="1" applyAlignment="1">
      <alignment horizontal="left" indent="1"/>
    </xf>
    <xf numFmtId="0" fontId="25" fillId="0" borderId="1" xfId="0" applyFont="1" applyBorder="1" applyAlignment="1">
      <alignment horizontal="center"/>
    </xf>
    <xf numFmtId="0" fontId="2" fillId="0" borderId="0" xfId="0" applyFont="1" applyAlignment="1">
      <alignment horizontal="left"/>
    </xf>
    <xf numFmtId="0" fontId="8" fillId="4" borderId="1" xfId="0" applyFont="1" applyFill="1" applyBorder="1" applyAlignment="1">
      <alignment horizontal="center" vertical="center" wrapText="1"/>
    </xf>
    <xf numFmtId="39" fontId="7" fillId="4" borderId="0" xfId="0" applyNumberFormat="1" applyFont="1" applyFill="1" applyBorder="1" applyAlignment="1">
      <alignment horizontal="right"/>
    </xf>
    <xf numFmtId="168" fontId="8" fillId="0" borderId="0" xfId="0" applyNumberFormat="1" applyFont="1" applyBorder="1" applyAlignment="1">
      <alignment horizontal="right" vertical="top"/>
    </xf>
    <xf numFmtId="37" fontId="7" fillId="0" borderId="0" xfId="0" applyNumberFormat="1" applyFont="1" applyBorder="1" applyAlignment="1">
      <alignment horizontal="right"/>
    </xf>
    <xf numFmtId="39" fontId="7" fillId="0" borderId="0" xfId="0" applyNumberFormat="1" applyFont="1" applyBorder="1" applyAlignment="1">
      <alignment horizontal="right"/>
    </xf>
    <xf numFmtId="37" fontId="8" fillId="0" borderId="0" xfId="0" applyNumberFormat="1" applyFont="1" applyBorder="1" applyAlignment="1">
      <alignment horizontal="right"/>
    </xf>
    <xf numFmtId="39" fontId="8" fillId="0" borderId="0" xfId="0" applyNumberFormat="1" applyFont="1" applyBorder="1" applyAlignment="1">
      <alignment horizontal="right"/>
    </xf>
    <xf numFmtId="37" fontId="8" fillId="0" borderId="0" xfId="0" applyNumberFormat="1" applyFont="1" applyBorder="1" applyAlignment="1"/>
    <xf numFmtId="37" fontId="8" fillId="4" borderId="0" xfId="0" applyNumberFormat="1" applyFont="1" applyFill="1" applyBorder="1" applyAlignment="1">
      <alignment horizontal="right"/>
    </xf>
    <xf numFmtId="39" fontId="8" fillId="4" borderId="0" xfId="0" applyNumberFormat="1" applyFont="1" applyFill="1" applyBorder="1" applyAlignment="1">
      <alignment horizontal="right"/>
    </xf>
    <xf numFmtId="37" fontId="2" fillId="0" borderId="0" xfId="0" applyNumberFormat="1" applyFont="1" applyBorder="1" applyAlignment="1">
      <alignment vertical="top"/>
    </xf>
    <xf numFmtId="168" fontId="2" fillId="0" borderId="0" xfId="0" applyNumberFormat="1" applyFont="1" applyBorder="1" applyAlignment="1">
      <alignment horizontal="right" vertical="top"/>
    </xf>
    <xf numFmtId="0" fontId="8" fillId="4" borderId="0" xfId="0" applyFont="1" applyFill="1" applyBorder="1" applyAlignment="1">
      <alignment horizontal="left" vertical="center" wrapText="1"/>
    </xf>
    <xf numFmtId="0" fontId="27" fillId="0" borderId="0" xfId="0" applyFont="1" applyAlignment="1"/>
    <xf numFmtId="0" fontId="28" fillId="0" borderId="0" xfId="0" applyFont="1" applyAlignment="1">
      <alignment horizontal="left" vertical="center"/>
    </xf>
    <xf numFmtId="0" fontId="28" fillId="0" borderId="0" xfId="0" applyFont="1" applyAlignment="1">
      <alignment horizontal="left"/>
    </xf>
    <xf numFmtId="0" fontId="29" fillId="0" borderId="3" xfId="0" applyFont="1" applyBorder="1"/>
    <xf numFmtId="0" fontId="30" fillId="0" borderId="3" xfId="0" quotePrefix="1" applyFont="1" applyBorder="1" applyAlignment="1">
      <alignment horizontal="centerContinuous"/>
    </xf>
    <xf numFmtId="0" fontId="31" fillId="0" borderId="0" xfId="0" applyFont="1"/>
    <xf numFmtId="0" fontId="30" fillId="0" borderId="0" xfId="0" applyFont="1"/>
    <xf numFmtId="0" fontId="5" fillId="4" borderId="0" xfId="4" applyFont="1" applyFill="1" applyAlignment="1">
      <alignment horizontal="left" vertical="top" wrapText="1"/>
    </xf>
    <xf numFmtId="0" fontId="3" fillId="2" borderId="0" xfId="1" applyFill="1" applyAlignment="1" applyProtection="1">
      <alignment vertical="top" wrapText="1"/>
    </xf>
    <xf numFmtId="0" fontId="32" fillId="4" borderId="0" xfId="4" applyFont="1" applyFill="1" applyAlignment="1">
      <alignment horizontal="left" vertical="top" wrapText="1"/>
    </xf>
    <xf numFmtId="0" fontId="5" fillId="4" borderId="0" xfId="6" applyFont="1" applyFill="1"/>
    <xf numFmtId="0" fontId="28" fillId="4" borderId="0" xfId="6" applyFont="1" applyFill="1" applyBorder="1" applyAlignment="1">
      <alignment horizontal="left"/>
    </xf>
    <xf numFmtId="0" fontId="29" fillId="4" borderId="0" xfId="6" applyFont="1" applyFill="1" applyAlignment="1">
      <alignment horizontal="left"/>
    </xf>
    <xf numFmtId="0" fontId="34" fillId="0" borderId="0" xfId="0" applyFont="1" applyAlignment="1">
      <alignment horizontal="justify" vertical="center"/>
    </xf>
    <xf numFmtId="0" fontId="5" fillId="4" borderId="0" xfId="6" applyFont="1" applyFill="1" applyAlignment="1"/>
    <xf numFmtId="0" fontId="9" fillId="4" borderId="0" xfId="6" applyFont="1" applyFill="1" applyAlignment="1">
      <alignment horizontal="left"/>
    </xf>
    <xf numFmtId="0" fontId="0" fillId="0" borderId="0" xfId="0" applyAlignment="1">
      <alignment wrapText="1"/>
    </xf>
    <xf numFmtId="0" fontId="5" fillId="4" borderId="0" xfId="6" applyFont="1" applyFill="1" applyAlignment="1">
      <alignment horizontal="left"/>
    </xf>
    <xf numFmtId="0" fontId="35" fillId="4" borderId="0" xfId="6" applyFont="1" applyFill="1" applyAlignment="1">
      <alignment horizontal="left"/>
    </xf>
    <xf numFmtId="0" fontId="5" fillId="0" borderId="0" xfId="6" applyFont="1" applyFill="1" applyAlignment="1">
      <alignment horizontal="left" vertical="top" wrapText="1"/>
    </xf>
    <xf numFmtId="0" fontId="0" fillId="0" borderId="0" xfId="0" applyFont="1" applyFill="1" applyAlignment="1">
      <alignment horizontal="left" vertical="top" wrapText="1"/>
    </xf>
    <xf numFmtId="0" fontId="5" fillId="4" borderId="0" xfId="6" applyFont="1" applyFill="1" applyAlignment="1">
      <alignment horizontal="left" wrapText="1"/>
    </xf>
    <xf numFmtId="0" fontId="0" fillId="0" borderId="0" xfId="0" applyFont="1" applyAlignment="1">
      <alignment wrapText="1"/>
    </xf>
    <xf numFmtId="0" fontId="5" fillId="0" borderId="0" xfId="0" applyFont="1" applyFill="1" applyAlignment="1">
      <alignment vertical="top" wrapText="1"/>
    </xf>
    <xf numFmtId="0" fontId="5" fillId="4" borderId="0" xfId="6" applyFont="1" applyFill="1" applyAlignment="1">
      <alignment horizontal="left" vertical="center"/>
    </xf>
    <xf numFmtId="0" fontId="5" fillId="0" borderId="0" xfId="0" applyFont="1" applyAlignment="1">
      <alignment vertical="top" wrapText="1"/>
    </xf>
    <xf numFmtId="0" fontId="37" fillId="0" borderId="0" xfId="0" applyFont="1" applyAlignment="1">
      <alignment vertical="top" wrapText="1"/>
    </xf>
    <xf numFmtId="0" fontId="37" fillId="0" borderId="0" xfId="0" applyFont="1" applyFill="1" applyAlignment="1">
      <alignment vertical="top" wrapText="1"/>
    </xf>
    <xf numFmtId="0" fontId="5" fillId="4" borderId="0" xfId="6" applyFont="1" applyFill="1" applyBorder="1" applyAlignment="1">
      <alignment horizontal="left" vertical="top" wrapText="1"/>
    </xf>
    <xf numFmtId="10" fontId="5" fillId="4" borderId="0" xfId="6" applyNumberFormat="1" applyFont="1" applyFill="1"/>
    <xf numFmtId="0" fontId="38" fillId="4" borderId="0" xfId="6" applyFont="1" applyFill="1"/>
    <xf numFmtId="0" fontId="5" fillId="4" borderId="0" xfId="6" applyFont="1" applyFill="1" applyAlignment="1">
      <alignment horizontal="left" vertical="top"/>
    </xf>
    <xf numFmtId="0" fontId="2" fillId="4" borderId="3" xfId="6" applyFont="1" applyFill="1" applyBorder="1" applyAlignment="1">
      <alignment horizontal="left" vertical="top" wrapText="1"/>
    </xf>
    <xf numFmtId="0" fontId="5" fillId="4" borderId="3" xfId="6" applyFont="1" applyFill="1" applyBorder="1"/>
    <xf numFmtId="0" fontId="5" fillId="4" borderId="0" xfId="6" applyFont="1" applyFill="1" applyAlignment="1">
      <alignment horizontal="left" vertical="top" wrapText="1"/>
    </xf>
    <xf numFmtId="0" fontId="36" fillId="0" borderId="0" xfId="0" applyFont="1" applyAlignment="1">
      <alignment horizontal="left" vertical="center" wrapText="1"/>
    </xf>
    <xf numFmtId="0" fontId="0" fillId="0" borderId="0" xfId="0" applyAlignment="1">
      <alignment horizontal="left" wrapText="1"/>
    </xf>
    <xf numFmtId="0" fontId="5" fillId="4" borderId="4" xfId="6" applyFont="1" applyFill="1" applyBorder="1" applyAlignment="1">
      <alignment horizontal="left" vertical="top" wrapText="1"/>
    </xf>
    <xf numFmtId="0" fontId="5" fillId="4" borderId="0" xfId="6" applyNumberFormat="1" applyFont="1" applyFill="1" applyAlignment="1">
      <alignment vertical="top"/>
    </xf>
    <xf numFmtId="0" fontId="2" fillId="4" borderId="0" xfId="6" applyFont="1" applyFill="1" applyAlignment="1">
      <alignment horizontal="left" vertical="top" wrapText="1"/>
    </xf>
    <xf numFmtId="37" fontId="2" fillId="0" borderId="0" xfId="0" applyNumberFormat="1" applyFont="1" applyFill="1" applyBorder="1" applyAlignment="1">
      <alignment horizontal="right" indent="1"/>
    </xf>
    <xf numFmtId="39" fontId="2" fillId="0" borderId="0" xfId="0" applyNumberFormat="1" applyFont="1" applyBorder="1" applyAlignment="1">
      <alignment vertical="top"/>
    </xf>
    <xf numFmtId="169" fontId="7" fillId="0" borderId="0" xfId="7" applyNumberFormat="1" applyFont="1"/>
    <xf numFmtId="0" fontId="17" fillId="2" borderId="0" xfId="0" applyFont="1" applyFill="1" applyAlignment="1">
      <alignment horizontal="left" vertical="top" wrapText="1"/>
    </xf>
    <xf numFmtId="0" fontId="0" fillId="4" borderId="0" xfId="0" applyFill="1" applyAlignment="1"/>
    <xf numFmtId="0" fontId="5" fillId="2" borderId="0" xfId="0" applyFont="1" applyFill="1" applyAlignment="1">
      <alignment horizontal="left" vertical="top" wrapText="1"/>
    </xf>
    <xf numFmtId="0" fontId="17" fillId="2" borderId="0" xfId="0" applyFont="1" applyFill="1" applyAlignment="1">
      <alignment horizontal="left"/>
    </xf>
    <xf numFmtId="0" fontId="5" fillId="2" borderId="0" xfId="0" applyFont="1" applyFill="1" applyAlignment="1">
      <alignment horizontal="left" wrapText="1"/>
    </xf>
    <xf numFmtId="0" fontId="0" fillId="4" borderId="0" xfId="0" applyFill="1" applyAlignment="1">
      <alignment horizontal="left"/>
    </xf>
    <xf numFmtId="0" fontId="5" fillId="2" borderId="0" xfId="0" applyFont="1" applyFill="1" applyAlignment="1">
      <alignment horizontal="justify" wrapText="1"/>
    </xf>
    <xf numFmtId="0" fontId="5" fillId="4" borderId="0" xfId="4" applyFont="1" applyFill="1" applyAlignment="1">
      <alignment horizontal="left" vertical="top" wrapText="1"/>
    </xf>
    <xf numFmtId="0" fontId="32" fillId="4" borderId="0" xfId="4"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wrapText="1"/>
    </xf>
    <xf numFmtId="0" fontId="17" fillId="2" borderId="0" xfId="0" applyFont="1" applyFill="1" applyAlignment="1">
      <alignment horizontal="justify" vertical="top" wrapText="1"/>
    </xf>
    <xf numFmtId="0" fontId="5" fillId="2" borderId="0" xfId="0" applyFont="1" applyFill="1" applyAlignment="1">
      <alignment horizontal="justify" vertical="top" wrapText="1"/>
    </xf>
    <xf numFmtId="0" fontId="2" fillId="4" borderId="0" xfId="6" applyFont="1" applyFill="1" applyBorder="1" applyAlignment="1">
      <alignment wrapText="1"/>
    </xf>
    <xf numFmtId="0" fontId="39" fillId="0" borderId="0" xfId="0" applyFont="1" applyBorder="1" applyAlignment="1">
      <alignment wrapText="1"/>
    </xf>
    <xf numFmtId="0" fontId="2" fillId="4" borderId="3" xfId="6" applyFont="1" applyFill="1" applyBorder="1" applyAlignment="1">
      <alignment wrapText="1"/>
    </xf>
    <xf numFmtId="0" fontId="2" fillId="4" borderId="0" xfId="6" applyFont="1" applyFill="1" applyAlignment="1">
      <alignment wrapText="1"/>
    </xf>
    <xf numFmtId="0" fontId="2" fillId="4" borderId="0" xfId="6" applyFont="1" applyFill="1" applyAlignment="1">
      <alignment horizontal="left" vertical="top" wrapText="1"/>
    </xf>
    <xf numFmtId="0" fontId="5" fillId="4" borderId="0" xfId="6" applyFont="1" applyFill="1" applyAlignment="1">
      <alignment horizontal="left" vertical="top" wrapText="1"/>
    </xf>
    <xf numFmtId="0" fontId="36" fillId="0" borderId="0" xfId="0" applyFont="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5" fillId="4" borderId="0" xfId="6" applyFont="1" applyFill="1" applyBorder="1" applyAlignment="1">
      <alignment horizontal="left" vertical="top" wrapText="1"/>
    </xf>
    <xf numFmtId="0" fontId="5" fillId="4" borderId="4" xfId="6" applyFont="1" applyFill="1" applyBorder="1" applyAlignment="1">
      <alignment horizontal="left" vertical="top" wrapText="1"/>
    </xf>
    <xf numFmtId="0" fontId="36" fillId="0" borderId="0" xfId="0" applyFont="1" applyAlignment="1">
      <alignment horizontal="justify" vertical="center"/>
    </xf>
    <xf numFmtId="0" fontId="0" fillId="0" borderId="0" xfId="0" applyAlignment="1"/>
    <xf numFmtId="0" fontId="5" fillId="0" borderId="0" xfId="6" applyFont="1" applyFill="1" applyAlignment="1">
      <alignment horizontal="left" vertical="top" wrapText="1"/>
    </xf>
    <xf numFmtId="0" fontId="0" fillId="0" borderId="0" xfId="0" applyFont="1" applyFill="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vertical="top" wrapText="1"/>
    </xf>
    <xf numFmtId="0" fontId="37" fillId="0" borderId="0" xfId="0" applyFont="1" applyFill="1" applyAlignment="1">
      <alignment vertical="top" wrapText="1"/>
    </xf>
    <xf numFmtId="0" fontId="5" fillId="0" borderId="0" xfId="0" applyFont="1" applyAlignment="1">
      <alignment vertical="top" wrapText="1"/>
    </xf>
    <xf numFmtId="0" fontId="37" fillId="0" borderId="0" xfId="0" applyFont="1" applyAlignment="1">
      <alignment vertical="top" wrapText="1"/>
    </xf>
    <xf numFmtId="0" fontId="9" fillId="4" borderId="0" xfId="6" applyFont="1" applyFill="1" applyBorder="1" applyAlignment="1">
      <alignment horizontal="left" vertical="top" wrapText="1"/>
    </xf>
    <xf numFmtId="0" fontId="6" fillId="6" borderId="0" xfId="0" applyFont="1" applyFill="1" applyAlignment="1">
      <alignment horizontal="center" vertical="center"/>
    </xf>
    <xf numFmtId="0" fontId="0" fillId="0" borderId="0" xfId="0" applyAlignment="1">
      <alignment horizontal="center"/>
    </xf>
    <xf numFmtId="17" fontId="5" fillId="0" borderId="0" xfId="0" quotePrefix="1" applyNumberFormat="1" applyFont="1" applyBorder="1" applyAlignment="1">
      <alignment horizontal="center"/>
    </xf>
    <xf numFmtId="0" fontId="5" fillId="0" borderId="0" xfId="0" applyFont="1" applyBorder="1" applyAlignment="1"/>
    <xf numFmtId="0" fontId="7" fillId="0" borderId="0" xfId="0" applyFont="1" applyBorder="1" applyAlignment="1">
      <alignment horizontal="justify" vertical="top" wrapText="1"/>
    </xf>
    <xf numFmtId="0" fontId="7" fillId="0" borderId="0" xfId="0" applyFont="1" applyAlignment="1">
      <alignment horizontal="justify" wrapText="1"/>
    </xf>
    <xf numFmtId="0" fontId="0" fillId="0" borderId="0" xfId="0" applyAlignment="1">
      <alignment horizontal="justify" wrapText="1"/>
    </xf>
    <xf numFmtId="17" fontId="7" fillId="0" borderId="2" xfId="0" applyNumberFormat="1" applyFont="1" applyBorder="1" applyAlignment="1">
      <alignment horizontal="center" vertical="center"/>
    </xf>
    <xf numFmtId="0" fontId="7" fillId="0" borderId="2" xfId="0" applyFont="1" applyBorder="1" applyAlignment="1">
      <alignment vertical="center"/>
    </xf>
    <xf numFmtId="17" fontId="5" fillId="0" borderId="0" xfId="0" quotePrefix="1" applyNumberFormat="1" applyFont="1" applyAlignment="1">
      <alignment horizontal="center"/>
    </xf>
    <xf numFmtId="0" fontId="7" fillId="0" borderId="2" xfId="0" applyFont="1" applyBorder="1" applyAlignment="1">
      <alignment horizontal="center" vertical="center"/>
    </xf>
    <xf numFmtId="0" fontId="0" fillId="0" borderId="2" xfId="0" applyBorder="1" applyAlignment="1">
      <alignment horizontal="center"/>
    </xf>
    <xf numFmtId="0" fontId="21" fillId="0" borderId="0" xfId="0" applyFont="1" applyAlignment="1">
      <alignment horizontal="center"/>
    </xf>
    <xf numFmtId="0" fontId="7" fillId="0" borderId="0" xfId="0" applyFont="1" applyAlignment="1"/>
    <xf numFmtId="0" fontId="7" fillId="0" borderId="0" xfId="0" applyFont="1" applyAlignment="1">
      <alignment horizontal="center" vertical="center"/>
    </xf>
    <xf numFmtId="0" fontId="0" fillId="0" borderId="2" xfId="0" applyBorder="1" applyAlignment="1">
      <alignment vertical="center"/>
    </xf>
    <xf numFmtId="0" fontId="23" fillId="4" borderId="0" xfId="0" applyFont="1" applyFill="1" applyAlignment="1">
      <alignment horizontal="justify" wrapText="1"/>
    </xf>
    <xf numFmtId="0" fontId="6" fillId="3" borderId="0" xfId="0" applyFont="1" applyFill="1" applyAlignment="1">
      <alignment horizontal="center" vertical="center"/>
    </xf>
    <xf numFmtId="0" fontId="7" fillId="0" borderId="0" xfId="0" applyFont="1" applyBorder="1" applyAlignment="1">
      <alignment horizontal="center" vertical="center"/>
    </xf>
    <xf numFmtId="0" fontId="0" fillId="0" borderId="2" xfId="0" applyBorder="1" applyAlignment="1">
      <alignment horizontal="center" vertical="center"/>
    </xf>
    <xf numFmtId="17" fontId="5" fillId="0" borderId="0" xfId="0" applyNumberFormat="1" applyFont="1" applyAlignment="1">
      <alignment horizontal="center"/>
    </xf>
    <xf numFmtId="0" fontId="0" fillId="0" borderId="0" xfId="0"/>
    <xf numFmtId="0" fontId="6" fillId="6" borderId="0" xfId="0" applyFont="1" applyFill="1" applyAlignment="1">
      <alignment horizontal="center" vertical="center" wrapText="1"/>
    </xf>
    <xf numFmtId="0" fontId="6" fillId="3" borderId="0" xfId="0" applyFont="1" applyFill="1" applyAlignment="1">
      <alignment horizontal="center" vertical="center" wrapText="1"/>
    </xf>
    <xf numFmtId="0" fontId="0" fillId="0" borderId="0" xfId="0" applyAlignment="1">
      <alignment horizontal="center" vertical="center" wrapText="1"/>
    </xf>
    <xf numFmtId="0" fontId="7" fillId="4" borderId="0" xfId="0" applyFont="1" applyFill="1" applyBorder="1" applyAlignment="1">
      <alignment horizontal="left"/>
    </xf>
    <xf numFmtId="0" fontId="6" fillId="5" borderId="0" xfId="0" applyFont="1" applyFill="1" applyAlignment="1">
      <alignment horizontal="center" vertical="center" wrapText="1"/>
    </xf>
    <xf numFmtId="17" fontId="5" fillId="4" borderId="0" xfId="0" quotePrefix="1" applyNumberFormat="1" applyFont="1" applyFill="1" applyAlignment="1">
      <alignment horizontal="center"/>
    </xf>
    <xf numFmtId="0" fontId="7" fillId="4" borderId="0" xfId="0" applyFont="1" applyFill="1" applyBorder="1" applyAlignment="1">
      <alignment horizontal="center" vertical="center"/>
    </xf>
    <xf numFmtId="0" fontId="6" fillId="5" borderId="0" xfId="0" applyFont="1" applyFill="1" applyAlignment="1">
      <alignment horizontal="center" vertical="center"/>
    </xf>
    <xf numFmtId="0" fontId="8" fillId="4" borderId="1" xfId="0" applyFont="1" applyFill="1" applyBorder="1" applyAlignment="1">
      <alignment horizontal="center" vertical="center" wrapText="1"/>
    </xf>
    <xf numFmtId="17" fontId="5" fillId="4" borderId="0" xfId="0" applyNumberFormat="1" applyFont="1" applyFill="1" applyAlignment="1">
      <alignment horizontal="center" vertical="center"/>
    </xf>
    <xf numFmtId="0" fontId="0" fillId="4" borderId="0" xfId="0" applyFill="1" applyAlignment="1">
      <alignment vertical="center"/>
    </xf>
    <xf numFmtId="0" fontId="7" fillId="4" borderId="0" xfId="0" applyFont="1" applyFill="1" applyAlignment="1">
      <alignment horizontal="justify" wrapText="1"/>
    </xf>
    <xf numFmtId="0" fontId="0" fillId="4" borderId="0" xfId="0" applyFill="1" applyAlignment="1">
      <alignment horizontal="justify" wrapText="1"/>
    </xf>
  </cellXfs>
  <cellStyles count="8">
    <cellStyle name="Comma" xfId="7" builtinId="3"/>
    <cellStyle name="Hyperlink" xfId="1" builtinId="8"/>
    <cellStyle name="Normal" xfId="0" builtinId="0"/>
    <cellStyle name="Normal 11" xfId="6"/>
    <cellStyle name="Normal 2" xfId="4"/>
    <cellStyle name="Normal 3" xfId="3"/>
    <cellStyle name="Percent" xfId="2" builtinId="5"/>
    <cellStyle name="Percent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1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2CBC2C"/>
      <rgbColor rgb="00EFEFE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3976687</xdr:colOff>
      <xdr:row>1</xdr:row>
      <xdr:rowOff>57151</xdr:rowOff>
    </xdr:from>
    <xdr:to>
      <xdr:col>0</xdr:col>
      <xdr:colOff>6090602</xdr:colOff>
      <xdr:row>5</xdr:row>
      <xdr:rowOff>89155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76687" y="219076"/>
          <a:ext cx="2113915" cy="679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5</xdr:row>
      <xdr:rowOff>28575</xdr:rowOff>
    </xdr:from>
    <xdr:to>
      <xdr:col>0</xdr:col>
      <xdr:colOff>828675</xdr:colOff>
      <xdr:row>5</xdr:row>
      <xdr:rowOff>171450</xdr:rowOff>
    </xdr:to>
    <xdr:pic>
      <xdr:nvPicPr>
        <xdr:cNvPr id="2"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858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1</xdr:rowOff>
    </xdr:from>
    <xdr:to>
      <xdr:col>1</xdr:col>
      <xdr:colOff>4147853</xdr:colOff>
      <xdr:row>34</xdr:row>
      <xdr:rowOff>60151</xdr:rowOff>
    </xdr:to>
    <xdr:pic>
      <xdr:nvPicPr>
        <xdr:cNvPr id="10" name="Picture 9"/>
        <xdr:cNvPicPr>
          <a:picLocks noChangeAspect="1"/>
        </xdr:cNvPicPr>
      </xdr:nvPicPr>
      <xdr:blipFill>
        <a:blip xmlns:r="http://schemas.openxmlformats.org/officeDocument/2006/relationships" r:embed="rId1"/>
        <a:stretch>
          <a:fillRect/>
        </a:stretch>
      </xdr:blipFill>
      <xdr:spPr>
        <a:xfrm>
          <a:off x="0" y="5029201"/>
          <a:ext cx="4147853" cy="2493788"/>
        </a:xfrm>
        <a:prstGeom prst="rect">
          <a:avLst/>
        </a:prstGeom>
      </xdr:spPr>
    </xdr:pic>
    <xdr:clientData/>
  </xdr:twoCellAnchor>
  <xdr:twoCellAnchor editAs="oneCell">
    <xdr:from>
      <xdr:col>1</xdr:col>
      <xdr:colOff>4278110</xdr:colOff>
      <xdr:row>18</xdr:row>
      <xdr:rowOff>1</xdr:rowOff>
    </xdr:from>
    <xdr:to>
      <xdr:col>2</xdr:col>
      <xdr:colOff>1782886</xdr:colOff>
      <xdr:row>34</xdr:row>
      <xdr:rowOff>49663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4278110" y="5029201"/>
          <a:ext cx="4138939" cy="2483300"/>
        </a:xfrm>
        <a:prstGeom prst="rect">
          <a:avLst/>
        </a:prstGeom>
      </xdr:spPr>
    </xdr:pic>
    <xdr:clientData/>
  </xdr:twoCellAnchor>
  <xdr:twoCellAnchor editAs="oneCell">
    <xdr:from>
      <xdr:col>1</xdr:col>
      <xdr:colOff>4160064</xdr:colOff>
      <xdr:row>45</xdr:row>
      <xdr:rowOff>142469</xdr:rowOff>
    </xdr:from>
    <xdr:to>
      <xdr:col>2</xdr:col>
      <xdr:colOff>1522372</xdr:colOff>
      <xdr:row>64</xdr:row>
      <xdr:rowOff>96594</xdr:rowOff>
    </xdr:to>
    <xdr:pic>
      <xdr:nvPicPr>
        <xdr:cNvPr id="13" name="Picture 12"/>
        <xdr:cNvPicPr>
          <a:picLocks noChangeAspect="1"/>
        </xdr:cNvPicPr>
      </xdr:nvPicPr>
      <xdr:blipFill>
        <a:blip xmlns:r="http://schemas.openxmlformats.org/officeDocument/2006/relationships" r:embed="rId3"/>
        <a:stretch>
          <a:fillRect/>
        </a:stretch>
      </xdr:blipFill>
      <xdr:spPr>
        <a:xfrm>
          <a:off x="4160064" y="9996082"/>
          <a:ext cx="3996471" cy="2402050"/>
        </a:xfrm>
        <a:prstGeom prst="rect">
          <a:avLst/>
        </a:prstGeom>
      </xdr:spPr>
    </xdr:pic>
    <xdr:clientData/>
  </xdr:twoCellAnchor>
  <xdr:twoCellAnchor editAs="oneCell">
    <xdr:from>
      <xdr:col>0</xdr:col>
      <xdr:colOff>0</xdr:colOff>
      <xdr:row>79</xdr:row>
      <xdr:rowOff>1</xdr:rowOff>
    </xdr:from>
    <xdr:to>
      <xdr:col>1</xdr:col>
      <xdr:colOff>4070513</xdr:colOff>
      <xdr:row>96</xdr:row>
      <xdr:rowOff>130257</xdr:rowOff>
    </xdr:to>
    <xdr:pic>
      <xdr:nvPicPr>
        <xdr:cNvPr id="14" name="Picture 13"/>
        <xdr:cNvPicPr>
          <a:picLocks noChangeAspect="1"/>
        </xdr:cNvPicPr>
      </xdr:nvPicPr>
      <xdr:blipFill>
        <a:blip xmlns:r="http://schemas.openxmlformats.org/officeDocument/2006/relationships" r:embed="rId4"/>
        <a:stretch>
          <a:fillRect/>
        </a:stretch>
      </xdr:blipFill>
      <xdr:spPr>
        <a:xfrm>
          <a:off x="0" y="15235239"/>
          <a:ext cx="4070513" cy="2440069"/>
        </a:xfrm>
        <a:prstGeom prst="rect">
          <a:avLst/>
        </a:prstGeom>
      </xdr:spPr>
    </xdr:pic>
    <xdr:clientData/>
  </xdr:twoCellAnchor>
  <xdr:twoCellAnchor editAs="oneCell">
    <xdr:from>
      <xdr:col>1</xdr:col>
      <xdr:colOff>4172277</xdr:colOff>
      <xdr:row>79</xdr:row>
      <xdr:rowOff>4072</xdr:rowOff>
    </xdr:from>
    <xdr:to>
      <xdr:col>2</xdr:col>
      <xdr:colOff>1607852</xdr:colOff>
      <xdr:row>96</xdr:row>
      <xdr:rowOff>134327</xdr:rowOff>
    </xdr:to>
    <xdr:pic>
      <xdr:nvPicPr>
        <xdr:cNvPr id="15" name="Picture 14"/>
        <xdr:cNvPicPr>
          <a:picLocks noChangeAspect="1"/>
        </xdr:cNvPicPr>
      </xdr:nvPicPr>
      <xdr:blipFill>
        <a:blip xmlns:r="http://schemas.openxmlformats.org/officeDocument/2006/relationships" r:embed="rId5"/>
        <a:stretch>
          <a:fillRect/>
        </a:stretch>
      </xdr:blipFill>
      <xdr:spPr>
        <a:xfrm>
          <a:off x="4172277" y="15239310"/>
          <a:ext cx="4069738" cy="2440068"/>
        </a:xfrm>
        <a:prstGeom prst="rect">
          <a:avLst/>
        </a:prstGeom>
      </xdr:spPr>
    </xdr:pic>
    <xdr:clientData/>
  </xdr:twoCellAnchor>
  <xdr:twoCellAnchor editAs="oneCell">
    <xdr:from>
      <xdr:col>0</xdr:col>
      <xdr:colOff>0</xdr:colOff>
      <xdr:row>102</xdr:row>
      <xdr:rowOff>77339</xdr:rowOff>
    </xdr:from>
    <xdr:to>
      <xdr:col>1</xdr:col>
      <xdr:colOff>4077299</xdr:colOff>
      <xdr:row>103</xdr:row>
      <xdr:rowOff>2430095</xdr:rowOff>
    </xdr:to>
    <xdr:pic>
      <xdr:nvPicPr>
        <xdr:cNvPr id="16" name="Picture 15"/>
        <xdr:cNvPicPr>
          <a:picLocks noChangeAspect="1"/>
        </xdr:cNvPicPr>
      </xdr:nvPicPr>
      <xdr:blipFill>
        <a:blip xmlns:r="http://schemas.openxmlformats.org/officeDocument/2006/relationships" r:embed="rId6"/>
        <a:stretch>
          <a:fillRect/>
        </a:stretch>
      </xdr:blipFill>
      <xdr:spPr>
        <a:xfrm>
          <a:off x="0" y="19289264"/>
          <a:ext cx="4077299" cy="2448006"/>
        </a:xfrm>
        <a:prstGeom prst="rect">
          <a:avLst/>
        </a:prstGeom>
      </xdr:spPr>
    </xdr:pic>
    <xdr:clientData/>
  </xdr:twoCellAnchor>
  <xdr:twoCellAnchor editAs="oneCell">
    <xdr:from>
      <xdr:col>1</xdr:col>
      <xdr:colOff>4221122</xdr:colOff>
      <xdr:row>102</xdr:row>
      <xdr:rowOff>81410</xdr:rowOff>
    </xdr:from>
    <xdr:to>
      <xdr:col>2</xdr:col>
      <xdr:colOff>1611923</xdr:colOff>
      <xdr:row>103</xdr:row>
      <xdr:rowOff>2403230</xdr:rowOff>
    </xdr:to>
    <xdr:pic>
      <xdr:nvPicPr>
        <xdr:cNvPr id="17" name="Picture 16"/>
        <xdr:cNvPicPr>
          <a:picLocks noChangeAspect="1"/>
        </xdr:cNvPicPr>
      </xdr:nvPicPr>
      <xdr:blipFill>
        <a:blip xmlns:r="http://schemas.openxmlformats.org/officeDocument/2006/relationships" r:embed="rId7"/>
        <a:stretch>
          <a:fillRect/>
        </a:stretch>
      </xdr:blipFill>
      <xdr:spPr>
        <a:xfrm>
          <a:off x="4221122" y="19293335"/>
          <a:ext cx="4024964" cy="2417070"/>
        </a:xfrm>
        <a:prstGeom prst="rect">
          <a:avLst/>
        </a:prstGeom>
      </xdr:spPr>
    </xdr:pic>
    <xdr:clientData/>
  </xdr:twoCellAnchor>
  <xdr:twoCellAnchor editAs="oneCell">
    <xdr:from>
      <xdr:col>0</xdr:col>
      <xdr:colOff>0</xdr:colOff>
      <xdr:row>45</xdr:row>
      <xdr:rowOff>123826</xdr:rowOff>
    </xdr:from>
    <xdr:to>
      <xdr:col>1</xdr:col>
      <xdr:colOff>4004832</xdr:colOff>
      <xdr:row>64</xdr:row>
      <xdr:rowOff>80962</xdr:rowOff>
    </xdr:to>
    <xdr:pic>
      <xdr:nvPicPr>
        <xdr:cNvPr id="2" name="Picture 1"/>
        <xdr:cNvPicPr>
          <a:picLocks noChangeAspect="1"/>
        </xdr:cNvPicPr>
      </xdr:nvPicPr>
      <xdr:blipFill>
        <a:blip xmlns:r="http://schemas.openxmlformats.org/officeDocument/2006/relationships" r:embed="rId8"/>
        <a:stretch>
          <a:fillRect/>
        </a:stretch>
      </xdr:blipFill>
      <xdr:spPr>
        <a:xfrm>
          <a:off x="0" y="9825039"/>
          <a:ext cx="4004832" cy="2405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reativecommons.org/licenses/by/3.0/au/" TargetMode="External"/><Relationship Id="rId1" Type="http://schemas.openxmlformats.org/officeDocument/2006/relationships/hyperlink" Target="mailto:DataAnalytics@apra.gov.au?subject=Annual%20Friendly%20Society%20Bulletin"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
  <sheetViews>
    <sheetView workbookViewId="0"/>
  </sheetViews>
  <sheetFormatPr defaultRowHeight="10.5" x14ac:dyDescent="0.35"/>
  <sheetData>
    <row r="1" spans="1:2" x14ac:dyDescent="0.35">
      <c r="A1">
        <v>0</v>
      </c>
      <c r="B1" t="s">
        <v>9</v>
      </c>
    </row>
  </sheetData>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sheetPr>
  <dimension ref="A1:K35"/>
  <sheetViews>
    <sheetView showGridLines="0" zoomScaleNormal="100" workbookViewId="0">
      <selection sqref="A1:F1"/>
    </sheetView>
  </sheetViews>
  <sheetFormatPr defaultColWidth="9.453125" defaultRowHeight="10.5" x14ac:dyDescent="0.35"/>
  <cols>
    <col min="1" max="1" width="33.453125" style="2" customWidth="1"/>
    <col min="2" max="3" width="15.81640625" style="2" customWidth="1"/>
    <col min="4" max="4" width="15.81640625" style="2" customWidth="1" collapsed="1"/>
    <col min="5" max="5" width="15.81640625" style="2" customWidth="1"/>
    <col min="6" max="6" width="15.81640625" style="13" customWidth="1"/>
    <col min="7" max="7" width="11.453125" style="2" customWidth="1"/>
    <col min="8" max="16384" width="9.453125" style="2"/>
  </cols>
  <sheetData>
    <row r="1" spans="1:11" ht="27" customHeight="1" x14ac:dyDescent="0.45">
      <c r="A1" s="271" t="s">
        <v>167</v>
      </c>
      <c r="B1" s="283"/>
      <c r="C1" s="283"/>
      <c r="D1" s="283"/>
      <c r="E1" s="283"/>
      <c r="F1" s="283"/>
    </row>
    <row r="2" spans="1:11" ht="27" customHeight="1" x14ac:dyDescent="0.45">
      <c r="A2" s="280" t="str">
        <f>CONCATENATE("Year end ",TEXT(EOMONTH(DATEVALUE('Friendly Societies'!A5), 0),"DD MMMM YYYY"))</f>
        <v>Year end 30 June 2019</v>
      </c>
      <c r="B2" s="261"/>
      <c r="C2" s="261"/>
      <c r="D2" s="261"/>
      <c r="E2" s="261"/>
      <c r="F2" s="261"/>
    </row>
    <row r="3" spans="1:11" ht="20.100000000000001" customHeight="1" x14ac:dyDescent="0.35">
      <c r="A3" s="285" t="s">
        <v>121</v>
      </c>
      <c r="B3" s="272"/>
      <c r="C3" s="272"/>
      <c r="D3" s="272"/>
      <c r="E3" s="272"/>
      <c r="F3" s="272"/>
    </row>
    <row r="4" spans="1:11" s="6" customFormat="1" ht="54" customHeight="1" x14ac:dyDescent="0.35">
      <c r="A4" s="53"/>
      <c r="B4" s="3" t="s">
        <v>55</v>
      </c>
      <c r="C4" s="3" t="s">
        <v>267</v>
      </c>
      <c r="D4" s="3" t="s">
        <v>125</v>
      </c>
      <c r="E4" s="3" t="s">
        <v>266</v>
      </c>
      <c r="F4" s="3" t="s">
        <v>56</v>
      </c>
    </row>
    <row r="5" spans="1:11" ht="18" customHeight="1" x14ac:dyDescent="0.35">
      <c r="A5" s="80" t="s">
        <v>123</v>
      </c>
      <c r="B5" s="96">
        <v>330135.00099999999</v>
      </c>
      <c r="C5" s="96">
        <v>112893.03290000001</v>
      </c>
      <c r="D5" s="96">
        <v>443028.03389999998</v>
      </c>
      <c r="E5" s="96">
        <v>37805.864009999998</v>
      </c>
      <c r="F5" s="96">
        <v>480833.89791</v>
      </c>
      <c r="G5"/>
    </row>
    <row r="6" spans="1:11" ht="18" customHeight="1" x14ac:dyDescent="0.35">
      <c r="A6" s="80" t="s">
        <v>54</v>
      </c>
      <c r="B6" s="97">
        <v>4662688.17</v>
      </c>
      <c r="C6" s="97">
        <v>2268263.8711799998</v>
      </c>
      <c r="D6" s="97">
        <v>6930952.0411799997</v>
      </c>
      <c r="E6" s="97">
        <v>141817.21058000001</v>
      </c>
      <c r="F6" s="97">
        <v>7072769.2517600004</v>
      </c>
      <c r="G6"/>
    </row>
    <row r="7" spans="1:11" ht="13.5" customHeight="1" x14ac:dyDescent="0.35">
      <c r="A7" s="81" t="s">
        <v>64</v>
      </c>
      <c r="B7" s="96"/>
      <c r="C7" s="96"/>
      <c r="D7" s="96"/>
      <c r="E7" s="96"/>
      <c r="F7" s="96"/>
      <c r="G7"/>
    </row>
    <row r="8" spans="1:11" ht="18" customHeight="1" x14ac:dyDescent="0.35">
      <c r="A8" s="82" t="s">
        <v>177</v>
      </c>
      <c r="B8" s="96">
        <v>1469148.9650000001</v>
      </c>
      <c r="C8" s="96">
        <v>2121415.2776700002</v>
      </c>
      <c r="D8" s="96">
        <v>3590564.2426700001</v>
      </c>
      <c r="E8" s="96">
        <v>64654.827499999999</v>
      </c>
      <c r="F8" s="96">
        <v>3655219.0701700002</v>
      </c>
      <c r="G8"/>
    </row>
    <row r="9" spans="1:11" ht="18" customHeight="1" x14ac:dyDescent="0.35">
      <c r="A9" s="82" t="s">
        <v>147</v>
      </c>
      <c r="B9" s="96">
        <v>2893824.355</v>
      </c>
      <c r="C9" s="96">
        <v>68031.179510000002</v>
      </c>
      <c r="D9" s="96">
        <v>2961855.5345100001</v>
      </c>
      <c r="E9" s="96">
        <v>66480.230079999994</v>
      </c>
      <c r="F9" s="96">
        <v>3028335.7645899998</v>
      </c>
      <c r="G9"/>
    </row>
    <row r="10" spans="1:11" ht="18" customHeight="1" x14ac:dyDescent="0.35">
      <c r="A10" s="82" t="s">
        <v>148</v>
      </c>
      <c r="B10" s="96">
        <v>10234.907999999999</v>
      </c>
      <c r="C10" s="96">
        <v>54678.28</v>
      </c>
      <c r="D10" s="96">
        <v>64913.188000000002</v>
      </c>
      <c r="E10" s="96">
        <v>545.41800000000001</v>
      </c>
      <c r="F10" s="96">
        <v>65458.606</v>
      </c>
      <c r="G10"/>
    </row>
    <row r="11" spans="1:11" ht="18" customHeight="1" x14ac:dyDescent="0.35">
      <c r="A11" s="82" t="s">
        <v>149</v>
      </c>
      <c r="B11" s="96">
        <v>289479.94199999998</v>
      </c>
      <c r="C11" s="96">
        <v>38149.500999999997</v>
      </c>
      <c r="D11" s="96">
        <v>327629.44300000003</v>
      </c>
      <c r="E11" s="96">
        <v>10136.636</v>
      </c>
      <c r="F11" s="96">
        <v>337766.07900000003</v>
      </c>
      <c r="G11"/>
    </row>
    <row r="12" spans="1:11" ht="18" customHeight="1" x14ac:dyDescent="0.35">
      <c r="A12" s="82" t="s">
        <v>150</v>
      </c>
      <c r="B12" s="96">
        <v>0</v>
      </c>
      <c r="C12" s="96">
        <v>-14010.367</v>
      </c>
      <c r="D12" s="96">
        <v>-14010.367</v>
      </c>
      <c r="E12" s="96">
        <v>9.9000000000000005E-2</v>
      </c>
      <c r="F12" s="96">
        <v>-14010.268</v>
      </c>
      <c r="G12"/>
    </row>
    <row r="13" spans="1:11" ht="18" customHeight="1" x14ac:dyDescent="0.35">
      <c r="A13" s="80" t="s">
        <v>124</v>
      </c>
      <c r="B13" s="96">
        <v>101243.432</v>
      </c>
      <c r="C13" s="96">
        <v>47421.438649999996</v>
      </c>
      <c r="D13" s="96">
        <v>148664.87065</v>
      </c>
      <c r="E13" s="96">
        <v>112516.94954</v>
      </c>
      <c r="F13" s="96">
        <v>245923.81992000001</v>
      </c>
      <c r="G13"/>
    </row>
    <row r="14" spans="1:11" ht="27" customHeight="1" x14ac:dyDescent="0.35">
      <c r="A14" s="35" t="s">
        <v>5</v>
      </c>
      <c r="B14" s="101">
        <v>5094066.6030000001</v>
      </c>
      <c r="C14" s="101">
        <v>2428578.3427300001</v>
      </c>
      <c r="D14" s="101">
        <v>7522644.9457299998</v>
      </c>
      <c r="E14" s="101">
        <v>292140.02412999998</v>
      </c>
      <c r="F14" s="101">
        <v>7799526.9695899999</v>
      </c>
      <c r="G14"/>
      <c r="K14" s="171"/>
    </row>
    <row r="15" spans="1:11" ht="27" customHeight="1" x14ac:dyDescent="0.35">
      <c r="A15" s="10" t="s">
        <v>52</v>
      </c>
      <c r="B15" s="96">
        <v>4998081.824</v>
      </c>
      <c r="C15" s="96">
        <v>2306326.1277100001</v>
      </c>
      <c r="D15" s="96">
        <v>7304407.9517099997</v>
      </c>
      <c r="E15" s="102"/>
      <c r="F15" s="96">
        <v>7304407.9517099997</v>
      </c>
      <c r="G15"/>
    </row>
    <row r="16" spans="1:11" s="43" customFormat="1" ht="13.5" customHeight="1" x14ac:dyDescent="0.35">
      <c r="A16" s="34" t="s">
        <v>64</v>
      </c>
      <c r="B16" s="96"/>
      <c r="C16" s="96"/>
      <c r="D16" s="96"/>
      <c r="E16" s="102"/>
      <c r="F16" s="96"/>
    </row>
    <row r="17" spans="1:7" ht="18" customHeight="1" x14ac:dyDescent="0.35">
      <c r="A17" s="4" t="s">
        <v>159</v>
      </c>
      <c r="B17" s="107">
        <v>4998081.824</v>
      </c>
      <c r="C17" s="107">
        <v>2306326.1277100001</v>
      </c>
      <c r="D17" s="107">
        <v>7304407.9517099997</v>
      </c>
      <c r="E17" s="133"/>
      <c r="F17" s="107">
        <v>7304407.9517099997</v>
      </c>
      <c r="G17"/>
    </row>
    <row r="18" spans="1:7" ht="18" customHeight="1" x14ac:dyDescent="0.35">
      <c r="A18" s="4" t="s">
        <v>160</v>
      </c>
      <c r="B18" s="96">
        <v>0</v>
      </c>
      <c r="C18" s="96">
        <v>0</v>
      </c>
      <c r="D18" s="96">
        <v>0</v>
      </c>
      <c r="E18" s="102"/>
      <c r="F18" s="96">
        <v>0</v>
      </c>
      <c r="G18"/>
    </row>
    <row r="19" spans="1:7" ht="18" customHeight="1" x14ac:dyDescent="0.35">
      <c r="A19" s="10" t="s">
        <v>13</v>
      </c>
      <c r="B19" s="96">
        <v>1769.5350000000001</v>
      </c>
      <c r="C19" s="96">
        <v>17824.284</v>
      </c>
      <c r="D19" s="96">
        <v>19593.819</v>
      </c>
      <c r="E19" s="102">
        <v>0</v>
      </c>
      <c r="F19" s="96">
        <v>15051.65</v>
      </c>
      <c r="G19"/>
    </row>
    <row r="20" spans="1:7" ht="18" customHeight="1" x14ac:dyDescent="0.35">
      <c r="A20" s="10" t="s">
        <v>144</v>
      </c>
      <c r="B20" s="96">
        <v>7672.13</v>
      </c>
      <c r="C20" s="96">
        <v>5768.3670199999997</v>
      </c>
      <c r="D20" s="96">
        <v>13440.497020000001</v>
      </c>
      <c r="E20" s="102">
        <v>28843.70364</v>
      </c>
      <c r="F20" s="96">
        <v>40353.72539</v>
      </c>
      <c r="G20"/>
    </row>
    <row r="21" spans="1:7" ht="18" customHeight="1" x14ac:dyDescent="0.35">
      <c r="A21" s="10" t="s">
        <v>88</v>
      </c>
      <c r="B21" s="96">
        <v>75293.058999999994</v>
      </c>
      <c r="C21" s="96">
        <v>18720.404999999999</v>
      </c>
      <c r="D21" s="96">
        <v>94013.464000000007</v>
      </c>
      <c r="E21" s="102">
        <v>13591.31011</v>
      </c>
      <c r="F21" s="96">
        <v>107604.77411</v>
      </c>
      <c r="G21"/>
    </row>
    <row r="22" spans="1:7" ht="18" customHeight="1" x14ac:dyDescent="0.35">
      <c r="A22" s="10" t="s">
        <v>14</v>
      </c>
      <c r="B22" s="96">
        <v>0</v>
      </c>
      <c r="C22" s="96">
        <v>0</v>
      </c>
      <c r="D22" s="96">
        <v>0</v>
      </c>
      <c r="E22" s="102"/>
      <c r="F22" s="96">
        <v>0</v>
      </c>
      <c r="G22"/>
    </row>
    <row r="23" spans="1:7" s="13" customFormat="1" ht="18" customHeight="1" x14ac:dyDescent="0.35">
      <c r="A23" s="10" t="s">
        <v>53</v>
      </c>
      <c r="B23" s="96">
        <v>11250.184999999999</v>
      </c>
      <c r="C23" s="96">
        <v>13563.451999999999</v>
      </c>
      <c r="D23" s="96">
        <v>24813.636999999999</v>
      </c>
      <c r="E23" s="96">
        <v>42709.966</v>
      </c>
      <c r="F23" s="96">
        <v>58738.247000000003</v>
      </c>
      <c r="G23" s="16"/>
    </row>
    <row r="24" spans="1:7" s="13" customFormat="1" ht="27" customHeight="1" x14ac:dyDescent="0.35">
      <c r="A24" s="35" t="s">
        <v>6</v>
      </c>
      <c r="B24" s="101">
        <v>5094066.733</v>
      </c>
      <c r="C24" s="101">
        <v>2362202.6357300002</v>
      </c>
      <c r="D24" s="101">
        <v>7456269.3687300002</v>
      </c>
      <c r="E24" s="101">
        <v>85144.979749999999</v>
      </c>
      <c r="F24" s="101">
        <v>7526156.3482100004</v>
      </c>
      <c r="G24" s="16"/>
    </row>
    <row r="25" spans="1:7" s="13" customFormat="1" ht="27" customHeight="1" x14ac:dyDescent="0.35">
      <c r="A25" s="11" t="s">
        <v>7</v>
      </c>
      <c r="B25" s="96">
        <v>0</v>
      </c>
      <c r="C25" s="96">
        <v>0</v>
      </c>
      <c r="D25" s="96">
        <v>0</v>
      </c>
      <c r="E25" s="96">
        <v>61352.534</v>
      </c>
      <c r="F25" s="96">
        <v>61352.534</v>
      </c>
      <c r="G25" s="16"/>
    </row>
    <row r="26" spans="1:7" s="13" customFormat="1" ht="18" customHeight="1" x14ac:dyDescent="0.35">
      <c r="A26" s="11" t="s">
        <v>8</v>
      </c>
      <c r="B26" s="96">
        <v>0</v>
      </c>
      <c r="C26" s="96">
        <v>23708.63</v>
      </c>
      <c r="D26" s="96">
        <v>23708.63</v>
      </c>
      <c r="E26" s="96">
        <v>4239.4260000000004</v>
      </c>
      <c r="F26" s="96">
        <v>27948.056</v>
      </c>
      <c r="G26" s="16"/>
    </row>
    <row r="27" spans="1:7" s="13" customFormat="1" ht="18" customHeight="1" x14ac:dyDescent="0.35">
      <c r="A27" s="11" t="s">
        <v>15</v>
      </c>
      <c r="B27" s="96">
        <v>0</v>
      </c>
      <c r="C27" s="96">
        <v>42521.849000000002</v>
      </c>
      <c r="D27" s="96">
        <v>42521.849000000002</v>
      </c>
      <c r="E27" s="96">
        <v>141299.83314999999</v>
      </c>
      <c r="F27" s="96">
        <v>183821.68215000001</v>
      </c>
      <c r="G27" s="16"/>
    </row>
    <row r="28" spans="1:7" s="13" customFormat="1" ht="18" customHeight="1" x14ac:dyDescent="0.35">
      <c r="A28" s="11" t="s">
        <v>1</v>
      </c>
      <c r="B28" s="96">
        <v>0</v>
      </c>
      <c r="C28" s="96">
        <v>145.30199999999999</v>
      </c>
      <c r="D28" s="96">
        <v>145.30199999999999</v>
      </c>
      <c r="E28" s="96">
        <v>103.249</v>
      </c>
      <c r="F28" s="96">
        <v>248.55099999999999</v>
      </c>
    </row>
    <row r="29" spans="1:7" s="13" customFormat="1" ht="27" customHeight="1" x14ac:dyDescent="0.35">
      <c r="A29" s="35" t="s">
        <v>11</v>
      </c>
      <c r="B29" s="101">
        <v>0</v>
      </c>
      <c r="C29" s="101">
        <v>66375.781000000003</v>
      </c>
      <c r="D29" s="101">
        <v>66375.781000000003</v>
      </c>
      <c r="E29" s="101">
        <v>206995.04214999999</v>
      </c>
      <c r="F29" s="101">
        <v>273370.82315000001</v>
      </c>
    </row>
    <row r="30" spans="1:7" ht="25.5" customHeight="1" x14ac:dyDescent="0.35">
      <c r="A30" s="68" t="s">
        <v>4</v>
      </c>
      <c r="B30" s="102">
        <v>7</v>
      </c>
      <c r="C30" s="102">
        <v>11</v>
      </c>
      <c r="D30" s="102">
        <v>12</v>
      </c>
      <c r="E30" s="102">
        <v>12</v>
      </c>
      <c r="F30" s="102">
        <v>12</v>
      </c>
    </row>
    <row r="31" spans="1:7" ht="15" customHeight="1" x14ac:dyDescent="0.35">
      <c r="A31" s="68" t="s">
        <v>120</v>
      </c>
      <c r="B31" s="233">
        <v>184</v>
      </c>
      <c r="C31" s="233">
        <v>98</v>
      </c>
      <c r="D31" s="233">
        <v>282</v>
      </c>
      <c r="E31" s="233"/>
      <c r="F31" s="233">
        <v>282</v>
      </c>
    </row>
    <row r="32" spans="1:7" ht="13.5" customHeight="1" x14ac:dyDescent="0.35">
      <c r="A32" s="69"/>
      <c r="B32" s="70"/>
      <c r="C32" s="70"/>
      <c r="D32" s="70"/>
      <c r="E32" s="70"/>
      <c r="F32" s="70"/>
    </row>
    <row r="33" spans="1:6" ht="6" customHeight="1" x14ac:dyDescent="0.35">
      <c r="A33" s="37"/>
      <c r="B33" s="37"/>
      <c r="C33" s="37"/>
      <c r="D33" s="37"/>
      <c r="E33" s="54"/>
      <c r="F33" s="55"/>
    </row>
    <row r="34" spans="1:6" ht="15" customHeight="1" x14ac:dyDescent="0.35">
      <c r="A34"/>
      <c r="B34" s="37"/>
      <c r="C34" s="37"/>
      <c r="D34" s="37"/>
      <c r="E34" s="54"/>
      <c r="F34" s="55"/>
    </row>
    <row r="35" spans="1:6" ht="15" customHeight="1" x14ac:dyDescent="0.35">
      <c r="A35"/>
    </row>
  </sheetData>
  <mergeCells count="3">
    <mergeCell ref="A1:F1"/>
    <mergeCell ref="A2:F2"/>
    <mergeCell ref="A3:F3"/>
  </mergeCells>
  <phoneticPr fontId="4" type="noConversion"/>
  <printOptions horizontalCentered="1"/>
  <pageMargins left="0.70866141732283472" right="0.70866141732283472" top="0.98425196850393704" bottom="0.98425196850393704" header="0.31496062992125984" footer="0.31496062992125984"/>
  <pageSetup paperSize="9" scale="95" orientation="portrait" r:id="rId1"/>
  <headerFooter alignWithMargins="0">
    <oddFooter>&amp;L&amp;"Trebuchet MS,Bold"&amp;8Australian Prudential Regulation Authority&amp;R&amp;"Trebuchet MS,Bold"&amp;8&amp;P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43"/>
  <sheetViews>
    <sheetView showGridLines="0" zoomScaleNormal="100" zoomScaleSheetLayoutView="97" workbookViewId="0">
      <selection sqref="A1:D1"/>
    </sheetView>
  </sheetViews>
  <sheetFormatPr defaultColWidth="9.453125" defaultRowHeight="10.5" x14ac:dyDescent="0.35"/>
  <cols>
    <col min="1" max="1" width="65.453125" style="2" customWidth="1"/>
    <col min="2" max="4" width="15.81640625" style="2" customWidth="1"/>
    <col min="5" max="7" width="9.453125" style="2"/>
    <col min="8" max="8" width="26.1796875" style="13" customWidth="1"/>
    <col min="9" max="16384" width="9.453125" style="2"/>
  </cols>
  <sheetData>
    <row r="1" spans="1:8" ht="27" customHeight="1" x14ac:dyDescent="0.35">
      <c r="A1" s="271" t="s">
        <v>168</v>
      </c>
      <c r="B1" s="272"/>
      <c r="C1" s="272"/>
      <c r="D1" s="272"/>
      <c r="H1"/>
    </row>
    <row r="2" spans="1:8" ht="27" customHeight="1" x14ac:dyDescent="0.45">
      <c r="A2" s="280" t="str">
        <f>CONCATENATE("Year end ",TEXT(EOMONTH(DATEVALUE('Friendly Societies'!A5), 0),"DD MMMM YYYY"))</f>
        <v>Year end 30 June 2019</v>
      </c>
      <c r="B2" s="261"/>
      <c r="C2" s="261"/>
      <c r="D2" s="261"/>
      <c r="H2"/>
    </row>
    <row r="3" spans="1:8" ht="21.75" customHeight="1" x14ac:dyDescent="0.35">
      <c r="A3" s="281" t="s">
        <v>121</v>
      </c>
      <c r="B3" s="286"/>
      <c r="C3" s="286"/>
      <c r="D3" s="286"/>
      <c r="H3"/>
    </row>
    <row r="4" spans="1:8" s="15" customFormat="1" ht="54" customHeight="1" x14ac:dyDescent="0.35">
      <c r="A4" s="31"/>
      <c r="B4" s="71" t="s">
        <v>55</v>
      </c>
      <c r="C4" s="71" t="s">
        <v>267</v>
      </c>
      <c r="D4" s="71" t="s">
        <v>125</v>
      </c>
      <c r="H4" s="17"/>
    </row>
    <row r="5" spans="1:8" ht="18" customHeight="1" x14ac:dyDescent="0.35">
      <c r="A5" s="62" t="s">
        <v>154</v>
      </c>
      <c r="B5" s="108">
        <v>332051</v>
      </c>
      <c r="C5" s="108">
        <v>731265</v>
      </c>
      <c r="D5" s="108">
        <v>1063316</v>
      </c>
      <c r="H5"/>
    </row>
    <row r="6" spans="1:8" ht="18" customHeight="1" x14ac:dyDescent="0.35">
      <c r="A6" s="62" t="s">
        <v>155</v>
      </c>
      <c r="B6" s="108">
        <v>324796</v>
      </c>
      <c r="C6" s="108">
        <v>664510</v>
      </c>
      <c r="D6" s="108">
        <v>989306</v>
      </c>
      <c r="H6"/>
    </row>
    <row r="7" spans="1:8" ht="25.5" customHeight="1" x14ac:dyDescent="0.35">
      <c r="A7" s="11" t="s">
        <v>89</v>
      </c>
      <c r="B7" s="108">
        <v>3756025.9709999999</v>
      </c>
      <c r="C7" s="108">
        <v>24476291.146839999</v>
      </c>
      <c r="D7" s="108">
        <v>28232317.117839999</v>
      </c>
      <c r="H7"/>
    </row>
    <row r="8" spans="1:8" ht="18" customHeight="1" x14ac:dyDescent="0.35">
      <c r="A8" s="11" t="s">
        <v>90</v>
      </c>
      <c r="B8" s="108">
        <v>0</v>
      </c>
      <c r="C8" s="108">
        <v>19400837.346999999</v>
      </c>
      <c r="D8" s="108">
        <v>19400837.346999999</v>
      </c>
      <c r="H8" s="84"/>
    </row>
    <row r="9" spans="1:8" ht="18" customHeight="1" x14ac:dyDescent="0.35">
      <c r="A9" s="11" t="s">
        <v>27</v>
      </c>
      <c r="B9" s="108">
        <v>187140.96400000001</v>
      </c>
      <c r="C9" s="108">
        <v>75536.236999999994</v>
      </c>
      <c r="D9" s="108">
        <v>262677.201</v>
      </c>
      <c r="H9"/>
    </row>
    <row r="10" spans="1:8" ht="18" customHeight="1" x14ac:dyDescent="0.35">
      <c r="A10" s="11" t="s">
        <v>28</v>
      </c>
      <c r="B10" s="108">
        <v>0</v>
      </c>
      <c r="C10" s="108">
        <v>50617.014000000003</v>
      </c>
      <c r="D10" s="108">
        <v>50617.014000000003</v>
      </c>
    </row>
    <row r="11" spans="1:8" ht="18" customHeight="1" x14ac:dyDescent="0.35">
      <c r="A11" s="10" t="s">
        <v>91</v>
      </c>
      <c r="B11" s="108">
        <v>0</v>
      </c>
      <c r="C11" s="108">
        <v>24897.280999999999</v>
      </c>
      <c r="D11" s="108">
        <v>24897.280999999999</v>
      </c>
    </row>
    <row r="12" spans="1:8" ht="18" customHeight="1" x14ac:dyDescent="0.35">
      <c r="A12" s="10" t="s">
        <v>92</v>
      </c>
      <c r="B12" s="108">
        <v>-66037</v>
      </c>
      <c r="C12" s="108">
        <v>-25082.330999999998</v>
      </c>
      <c r="D12" s="108">
        <v>-91119.331000000006</v>
      </c>
    </row>
    <row r="13" spans="1:8" ht="18" customHeight="1" x14ac:dyDescent="0.35">
      <c r="A13" s="10" t="s">
        <v>29</v>
      </c>
      <c r="B13" s="108">
        <v>2559</v>
      </c>
      <c r="C13" s="108">
        <v>-2849.3739999999998</v>
      </c>
      <c r="D13" s="108">
        <v>-290.37400000000002</v>
      </c>
    </row>
    <row r="14" spans="1:8" s="13" customFormat="1" ht="27" customHeight="1" x14ac:dyDescent="0.35">
      <c r="A14" s="50" t="s">
        <v>93</v>
      </c>
      <c r="B14" s="108"/>
      <c r="C14" s="108"/>
      <c r="D14" s="108"/>
    </row>
    <row r="15" spans="1:8" ht="18" customHeight="1" x14ac:dyDescent="0.35">
      <c r="A15" s="52" t="str">
        <f>"- future policy benefits"</f>
        <v>- future policy benefits</v>
      </c>
      <c r="B15" s="108">
        <v>0</v>
      </c>
      <c r="C15" s="108">
        <v>496375.64199999999</v>
      </c>
      <c r="D15" s="108">
        <v>496375.64199999999</v>
      </c>
    </row>
    <row r="16" spans="1:8" ht="18" customHeight="1" x14ac:dyDescent="0.35">
      <c r="A16" s="52" t="str">
        <f>"- future expenses"</f>
        <v>- future expenses</v>
      </c>
      <c r="B16" s="108">
        <v>0</v>
      </c>
      <c r="C16" s="108">
        <v>36525.264999999999</v>
      </c>
      <c r="D16" s="108">
        <v>36525.264999999999</v>
      </c>
    </row>
    <row r="17" spans="1:8" ht="18" customHeight="1" x14ac:dyDescent="0.35">
      <c r="A17" s="52" t="str">
        <f>"- future premiums"</f>
        <v>- future premiums</v>
      </c>
      <c r="B17" s="108">
        <v>0</v>
      </c>
      <c r="C17" s="108">
        <v>-27069.200000000001</v>
      </c>
      <c r="D17" s="108">
        <v>-27069.200000000001</v>
      </c>
    </row>
    <row r="18" spans="1:8" s="12" customFormat="1" ht="18" customHeight="1" x14ac:dyDescent="0.35">
      <c r="A18" s="63" t="s">
        <v>30</v>
      </c>
      <c r="B18" s="108">
        <v>0</v>
      </c>
      <c r="C18" s="108">
        <v>-39552.862999999998</v>
      </c>
      <c r="D18" s="108">
        <v>-39552.862999999998</v>
      </c>
    </row>
    <row r="19" spans="1:8" ht="18" customHeight="1" x14ac:dyDescent="0.35">
      <c r="A19" s="40" t="s">
        <v>31</v>
      </c>
      <c r="B19" s="110">
        <v>0</v>
      </c>
      <c r="C19" s="110">
        <v>466278.84399999998</v>
      </c>
      <c r="D19" s="110">
        <v>466278.84399999998</v>
      </c>
    </row>
    <row r="20" spans="1:8" ht="27" customHeight="1" x14ac:dyDescent="0.35">
      <c r="A20" s="50" t="s">
        <v>32</v>
      </c>
      <c r="B20" s="108">
        <v>0</v>
      </c>
      <c r="C20" s="108">
        <v>6847.7349999999997</v>
      </c>
      <c r="D20" s="108">
        <v>6847.7349999999997</v>
      </c>
    </row>
    <row r="21" spans="1:8" ht="18" customHeight="1" x14ac:dyDescent="0.35">
      <c r="A21" s="11" t="s">
        <v>94</v>
      </c>
      <c r="B21" s="108">
        <v>0</v>
      </c>
      <c r="C21" s="108">
        <v>150</v>
      </c>
      <c r="D21" s="108">
        <v>150</v>
      </c>
      <c r="H21"/>
    </row>
    <row r="22" spans="1:8" ht="18" customHeight="1" x14ac:dyDescent="0.35">
      <c r="A22" s="11" t="s">
        <v>118</v>
      </c>
      <c r="B22" s="108">
        <v>4998081.2439999999</v>
      </c>
      <c r="C22" s="108">
        <v>1832684.8499700001</v>
      </c>
      <c r="D22" s="108">
        <v>6830766.0939699998</v>
      </c>
      <c r="H22"/>
    </row>
    <row r="23" spans="1:8" ht="18" customHeight="1" x14ac:dyDescent="0.35">
      <c r="A23" s="11" t="s">
        <v>33</v>
      </c>
      <c r="B23" s="108">
        <v>0</v>
      </c>
      <c r="C23" s="108">
        <v>0</v>
      </c>
      <c r="D23" s="108">
        <v>0</v>
      </c>
      <c r="H23"/>
    </row>
    <row r="24" spans="1:8" ht="18" customHeight="1" x14ac:dyDescent="0.35">
      <c r="A24" s="40" t="s">
        <v>34</v>
      </c>
      <c r="B24" s="110">
        <v>4998081.2439999999</v>
      </c>
      <c r="C24" s="110">
        <v>2305961.4289699998</v>
      </c>
      <c r="D24" s="110">
        <v>7304042.6729699997</v>
      </c>
    </row>
    <row r="25" spans="1:8" ht="27" customHeight="1" x14ac:dyDescent="0.35">
      <c r="A25" s="50" t="s">
        <v>95</v>
      </c>
      <c r="B25" s="109"/>
      <c r="C25" s="109"/>
      <c r="D25" s="109"/>
    </row>
    <row r="26" spans="1:8" ht="18" customHeight="1" x14ac:dyDescent="0.35">
      <c r="A26" s="52" t="str">
        <f>"- future policy benefits"</f>
        <v>- future policy benefits</v>
      </c>
      <c r="B26" s="108">
        <v>0</v>
      </c>
      <c r="C26" s="108">
        <v>23080.598999999998</v>
      </c>
      <c r="D26" s="108">
        <v>23080.598999999998</v>
      </c>
    </row>
    <row r="27" spans="1:8" ht="18" customHeight="1" x14ac:dyDescent="0.45">
      <c r="A27" s="52" t="str">
        <f>"- future expenses"</f>
        <v>- future expenses</v>
      </c>
      <c r="B27" s="108">
        <v>0</v>
      </c>
      <c r="C27" s="108">
        <v>0</v>
      </c>
      <c r="D27" s="108">
        <v>0</v>
      </c>
      <c r="F27" s="33"/>
    </row>
    <row r="28" spans="1:8" ht="18" customHeight="1" x14ac:dyDescent="0.45">
      <c r="A28" s="52" t="str">
        <f>"- future premiums"</f>
        <v>- future premiums</v>
      </c>
      <c r="B28" s="108">
        <v>0</v>
      </c>
      <c r="C28" s="108">
        <v>0</v>
      </c>
      <c r="D28" s="108">
        <v>0</v>
      </c>
      <c r="F28" s="33"/>
    </row>
    <row r="29" spans="1:8" ht="18" customHeight="1" x14ac:dyDescent="0.45">
      <c r="A29" s="63" t="s">
        <v>35</v>
      </c>
      <c r="B29" s="108">
        <v>0</v>
      </c>
      <c r="C29" s="108">
        <v>-3285.0439999999999</v>
      </c>
      <c r="D29" s="108">
        <v>-3285.0439999999999</v>
      </c>
      <c r="F29" s="33"/>
    </row>
    <row r="30" spans="1:8" ht="18" customHeight="1" x14ac:dyDescent="0.45">
      <c r="A30" s="40" t="s">
        <v>36</v>
      </c>
      <c r="B30" s="110">
        <v>0</v>
      </c>
      <c r="C30" s="110">
        <v>19795.555</v>
      </c>
      <c r="D30" s="110">
        <v>19795.555</v>
      </c>
      <c r="F30" s="33"/>
    </row>
    <row r="31" spans="1:8" ht="27" customHeight="1" x14ac:dyDescent="0.45">
      <c r="A31" s="50" t="s">
        <v>37</v>
      </c>
      <c r="B31" s="108">
        <v>0</v>
      </c>
      <c r="C31" s="108">
        <v>0</v>
      </c>
      <c r="D31" s="108">
        <v>0</v>
      </c>
      <c r="F31" s="33"/>
    </row>
    <row r="32" spans="1:8" ht="18" customHeight="1" x14ac:dyDescent="0.35">
      <c r="A32" s="11" t="s">
        <v>96</v>
      </c>
      <c r="B32" s="108">
        <v>0</v>
      </c>
      <c r="C32" s="108">
        <v>0</v>
      </c>
      <c r="D32" s="108">
        <v>0</v>
      </c>
      <c r="H32"/>
    </row>
    <row r="33" spans="1:8" ht="18" customHeight="1" x14ac:dyDescent="0.35">
      <c r="A33" s="11" t="s">
        <v>119</v>
      </c>
      <c r="B33" s="108">
        <v>0</v>
      </c>
      <c r="C33" s="108">
        <v>0</v>
      </c>
      <c r="D33" s="108">
        <v>0</v>
      </c>
      <c r="H33"/>
    </row>
    <row r="34" spans="1:8" ht="18" customHeight="1" x14ac:dyDescent="0.35">
      <c r="A34" s="11" t="s">
        <v>38</v>
      </c>
      <c r="B34" s="108">
        <v>0</v>
      </c>
      <c r="C34" s="108">
        <v>0</v>
      </c>
      <c r="D34" s="108">
        <v>0</v>
      </c>
      <c r="H34"/>
    </row>
    <row r="35" spans="1:8" s="56" customFormat="1" ht="18" customHeight="1" x14ac:dyDescent="0.35">
      <c r="A35" s="60" t="s">
        <v>39</v>
      </c>
      <c r="B35" s="111">
        <v>0</v>
      </c>
      <c r="C35" s="111">
        <v>19795.555</v>
      </c>
      <c r="D35" s="111">
        <v>19795.555</v>
      </c>
    </row>
    <row r="36" spans="1:8" ht="27" customHeight="1" x14ac:dyDescent="0.45">
      <c r="A36" s="40" t="s">
        <v>40</v>
      </c>
      <c r="B36" s="110">
        <v>4998081.2439999999</v>
      </c>
      <c r="C36" s="110">
        <v>2286165.0859699999</v>
      </c>
      <c r="D36" s="110">
        <v>7284246.3299700003</v>
      </c>
      <c r="F36" s="33"/>
    </row>
    <row r="37" spans="1:8" ht="29.25" customHeight="1" x14ac:dyDescent="0.35">
      <c r="A37" s="68" t="s">
        <v>4</v>
      </c>
      <c r="B37" s="102">
        <v>7</v>
      </c>
      <c r="C37" s="102">
        <v>11</v>
      </c>
      <c r="D37" s="102">
        <v>12</v>
      </c>
      <c r="E37" s="28"/>
      <c r="F37" s="28"/>
      <c r="H37" s="2"/>
    </row>
    <row r="38" spans="1:8" ht="15" customHeight="1" x14ac:dyDescent="0.35">
      <c r="A38" s="68" t="s">
        <v>120</v>
      </c>
      <c r="B38" s="233">
        <v>184</v>
      </c>
      <c r="C38" s="233">
        <v>98</v>
      </c>
      <c r="D38" s="233">
        <v>282</v>
      </c>
      <c r="E38" s="28"/>
      <c r="F38" s="28"/>
      <c r="H38" s="2"/>
    </row>
    <row r="39" spans="1:8" ht="13.5" customHeight="1" x14ac:dyDescent="0.45">
      <c r="A39" s="38"/>
      <c r="B39" s="39"/>
      <c r="C39" s="39"/>
      <c r="D39" s="39"/>
      <c r="F39" s="33"/>
    </row>
    <row r="40" spans="1:8" s="75" customFormat="1" ht="6" customHeight="1" x14ac:dyDescent="0.35">
      <c r="E40" s="76"/>
    </row>
    <row r="41" spans="1:8" ht="15" customHeight="1" x14ac:dyDescent="0.35">
      <c r="A41" s="276" t="s">
        <v>122</v>
      </c>
      <c r="B41" s="276"/>
      <c r="C41" s="276"/>
      <c r="D41" s="276"/>
    </row>
    <row r="42" spans="1:8" ht="15" customHeight="1" x14ac:dyDescent="0.35">
      <c r="A42" s="287" t="s">
        <v>156</v>
      </c>
      <c r="B42" s="277"/>
      <c r="C42" s="277"/>
      <c r="D42" s="277"/>
      <c r="E42" s="116"/>
      <c r="F42" s="116"/>
    </row>
    <row r="43" spans="1:8" ht="15" customHeight="1" x14ac:dyDescent="0.35">
      <c r="A43"/>
      <c r="B43" s="119"/>
      <c r="C43" s="119"/>
      <c r="D43" s="119"/>
      <c r="E43" s="116"/>
      <c r="F43" s="116"/>
    </row>
  </sheetData>
  <mergeCells count="5">
    <mergeCell ref="A2:D2"/>
    <mergeCell ref="A3:D3"/>
    <mergeCell ref="A1:D1"/>
    <mergeCell ref="A41:D41"/>
    <mergeCell ref="A42:D42"/>
  </mergeCells>
  <phoneticPr fontId="0" type="noConversion"/>
  <printOptions horizontalCentered="1"/>
  <pageMargins left="0.70866141732283472" right="0.70866141732283472" top="0.98425196850393704" bottom="0.98425196850393704" header="0.31496062992125984" footer="0.31496062992125984"/>
  <pageSetup paperSize="9" scale="76" orientation="portrait" r:id="rId1"/>
  <headerFooter alignWithMargins="0">
    <oddFooter>&amp;L&amp;"Trebuchet MS,Bold"Australian Prudential Regulation Authority&amp;R&amp;"Trebuchet MS,Bold"&amp;P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69"/>
  <sheetViews>
    <sheetView showGridLines="0" zoomScaleNormal="100" workbookViewId="0">
      <selection sqref="A1:B1"/>
    </sheetView>
  </sheetViews>
  <sheetFormatPr defaultColWidth="9.453125" defaultRowHeight="10.5" x14ac:dyDescent="0.35"/>
  <cols>
    <col min="1" max="1" width="55.453125" style="2" customWidth="1"/>
    <col min="2" max="2" width="37.453125" style="2" customWidth="1"/>
    <col min="3" max="16384" width="9.453125" style="2"/>
  </cols>
  <sheetData>
    <row r="1" spans="1:22" ht="27" customHeight="1" x14ac:dyDescent="0.35">
      <c r="A1" s="271" t="s">
        <v>241</v>
      </c>
      <c r="B1" s="288"/>
    </row>
    <row r="2" spans="1:22" ht="27" customHeight="1" x14ac:dyDescent="0.45">
      <c r="A2" s="280" t="str">
        <f>CONCATENATE("Year end ",TEXT(EOMONTH(DATEVALUE('Friendly Societies'!A5), 0),"DD MMMM YYYY"))</f>
        <v>Year end 30 June 2019</v>
      </c>
      <c r="B2" s="280"/>
    </row>
    <row r="3" spans="1:22" ht="20.100000000000001" customHeight="1" x14ac:dyDescent="0.35">
      <c r="A3" s="289" t="s">
        <v>121</v>
      </c>
      <c r="B3" s="281"/>
    </row>
    <row r="4" spans="1:22" s="15" customFormat="1" ht="24" customHeight="1" x14ac:dyDescent="0.45">
      <c r="A4" s="164"/>
      <c r="B4" s="178" t="s">
        <v>56</v>
      </c>
      <c r="C4" s="163"/>
      <c r="D4" s="163"/>
      <c r="E4" s="163"/>
      <c r="F4" s="163"/>
      <c r="G4" s="163"/>
      <c r="H4" s="163"/>
      <c r="I4" s="163"/>
      <c r="J4" s="163"/>
      <c r="K4" s="163"/>
      <c r="L4" s="163"/>
      <c r="M4" s="163"/>
      <c r="N4" s="163"/>
      <c r="O4" s="163"/>
      <c r="P4" s="163"/>
      <c r="Q4" s="163"/>
      <c r="R4" s="163"/>
      <c r="S4" s="163"/>
      <c r="T4" s="163"/>
      <c r="U4" s="163"/>
      <c r="V4" s="163"/>
    </row>
    <row r="5" spans="1:22" ht="21.75" customHeight="1" x14ac:dyDescent="0.35">
      <c r="A5" s="153" t="s">
        <v>220</v>
      </c>
      <c r="B5" s="185">
        <v>91148.240693</v>
      </c>
    </row>
    <row r="6" spans="1:22" ht="21" x14ac:dyDescent="0.35">
      <c r="A6" s="154" t="s">
        <v>221</v>
      </c>
      <c r="B6" s="183">
        <v>208629.34771</v>
      </c>
    </row>
    <row r="7" spans="1:22" s="198" customFormat="1" x14ac:dyDescent="0.35">
      <c r="A7" s="177" t="s">
        <v>232</v>
      </c>
      <c r="B7" s="185">
        <v>208629.34771</v>
      </c>
    </row>
    <row r="8" spans="1:22" s="56" customFormat="1" x14ac:dyDescent="0.35">
      <c r="A8" s="155" t="s">
        <v>222</v>
      </c>
      <c r="B8" s="185">
        <v>208629.34771</v>
      </c>
    </row>
    <row r="9" spans="1:22" ht="21" x14ac:dyDescent="0.35">
      <c r="A9" s="156" t="s">
        <v>223</v>
      </c>
      <c r="B9" s="183">
        <v>64740.933929999999</v>
      </c>
    </row>
    <row r="10" spans="1:22" s="56" customFormat="1" x14ac:dyDescent="0.35">
      <c r="A10" s="155" t="s">
        <v>224</v>
      </c>
      <c r="B10" s="185">
        <v>0</v>
      </c>
    </row>
    <row r="11" spans="1:22" s="198" customFormat="1" x14ac:dyDescent="0.35">
      <c r="A11" s="157" t="s">
        <v>233</v>
      </c>
      <c r="B11" s="183">
        <v>0</v>
      </c>
    </row>
    <row r="12" spans="1:22" s="198" customFormat="1" x14ac:dyDescent="0.35">
      <c r="A12" s="176" t="s">
        <v>242</v>
      </c>
      <c r="B12" s="185">
        <v>0</v>
      </c>
    </row>
    <row r="13" spans="1:22" s="198" customFormat="1" ht="13.5" customHeight="1" x14ac:dyDescent="0.35">
      <c r="A13" s="157" t="s">
        <v>225</v>
      </c>
      <c r="B13" s="183">
        <v>0</v>
      </c>
    </row>
    <row r="14" spans="1:22" s="199" customFormat="1" x14ac:dyDescent="0.35">
      <c r="A14" s="158" t="s">
        <v>207</v>
      </c>
      <c r="B14" s="185">
        <v>117481.107017</v>
      </c>
    </row>
    <row r="15" spans="1:22" s="198" customFormat="1" ht="13.5" customHeight="1" x14ac:dyDescent="0.35">
      <c r="A15" s="152" t="s">
        <v>226</v>
      </c>
      <c r="B15" s="183">
        <v>2.2889020000000002</v>
      </c>
    </row>
    <row r="16" spans="1:22" s="198" customFormat="1" x14ac:dyDescent="0.35">
      <c r="A16" s="152" t="s">
        <v>227</v>
      </c>
      <c r="B16" s="184">
        <v>2.2889020000000002</v>
      </c>
    </row>
    <row r="17" spans="1:4" x14ac:dyDescent="0.35">
      <c r="A17" s="158" t="s">
        <v>228</v>
      </c>
      <c r="B17" s="186">
        <v>2.2889020000000002</v>
      </c>
      <c r="D17" s="13"/>
    </row>
    <row r="18" spans="1:4" ht="15" customHeight="1" x14ac:dyDescent="0.35">
      <c r="A18" s="68"/>
      <c r="B18" s="94"/>
      <c r="C18" s="28"/>
    </row>
    <row r="19" spans="1:4" ht="24" customHeight="1" x14ac:dyDescent="0.45">
      <c r="A19" s="164"/>
      <c r="B19" s="178" t="s">
        <v>125</v>
      </c>
      <c r="C19" s="28"/>
    </row>
    <row r="20" spans="1:4" ht="25.5" customHeight="1" x14ac:dyDescent="0.35">
      <c r="A20" s="159" t="s">
        <v>220</v>
      </c>
      <c r="B20" s="185">
        <v>9106.4930000000004</v>
      </c>
    </row>
    <row r="21" spans="1:4" x14ac:dyDescent="0.35">
      <c r="A21" s="160" t="s">
        <v>210</v>
      </c>
      <c r="B21" s="183">
        <v>3643.7139999999999</v>
      </c>
    </row>
    <row r="22" spans="1:4" x14ac:dyDescent="0.35">
      <c r="A22" s="160" t="s">
        <v>211</v>
      </c>
      <c r="B22" s="185">
        <v>5226.7979999999998</v>
      </c>
    </row>
    <row r="23" spans="1:4" x14ac:dyDescent="0.35">
      <c r="A23" s="160" t="s">
        <v>212</v>
      </c>
      <c r="B23" s="185">
        <v>383.01900000000001</v>
      </c>
    </row>
    <row r="24" spans="1:4" x14ac:dyDescent="0.35">
      <c r="A24" s="160" t="s">
        <v>213</v>
      </c>
      <c r="B24" s="183">
        <v>0</v>
      </c>
    </row>
    <row r="25" spans="1:4" x14ac:dyDescent="0.35">
      <c r="A25" s="160" t="s">
        <v>214</v>
      </c>
      <c r="B25" s="185">
        <v>0</v>
      </c>
    </row>
    <row r="26" spans="1:4" x14ac:dyDescent="0.35">
      <c r="A26" s="160" t="s">
        <v>215</v>
      </c>
      <c r="B26" s="185">
        <v>619</v>
      </c>
    </row>
    <row r="27" spans="1:4" x14ac:dyDescent="0.35">
      <c r="A27" s="160" t="s">
        <v>216</v>
      </c>
      <c r="B27" s="142">
        <v>0</v>
      </c>
    </row>
    <row r="28" spans="1:4" ht="21" x14ac:dyDescent="0.35">
      <c r="A28" s="161" t="s">
        <v>221</v>
      </c>
      <c r="B28" s="188">
        <v>49211.040000000001</v>
      </c>
    </row>
    <row r="29" spans="1:4" x14ac:dyDescent="0.35">
      <c r="A29" s="160" t="s">
        <v>206</v>
      </c>
      <c r="B29" s="142">
        <v>0</v>
      </c>
    </row>
    <row r="30" spans="1:4" x14ac:dyDescent="0.35">
      <c r="A30" s="159" t="s">
        <v>217</v>
      </c>
      <c r="B30" s="142">
        <v>49211.040000000001</v>
      </c>
    </row>
    <row r="31" spans="1:4" x14ac:dyDescent="0.35">
      <c r="A31" s="159" t="s">
        <v>207</v>
      </c>
      <c r="B31" s="188">
        <v>40104.546999999999</v>
      </c>
    </row>
    <row r="32" spans="1:4" x14ac:dyDescent="0.35">
      <c r="A32" s="162" t="s">
        <v>229</v>
      </c>
      <c r="B32" s="181">
        <v>5.4039510000000002</v>
      </c>
    </row>
    <row r="33" spans="1:2" x14ac:dyDescent="0.35">
      <c r="A33" s="159" t="s">
        <v>228</v>
      </c>
      <c r="B33" s="189">
        <v>5.4039510000000002</v>
      </c>
    </row>
    <row r="34" spans="1:2" ht="24" customHeight="1" x14ac:dyDescent="0.45">
      <c r="A34" s="164"/>
      <c r="B34" s="178" t="s">
        <v>55</v>
      </c>
    </row>
    <row r="35" spans="1:2" ht="19.5" customHeight="1" x14ac:dyDescent="0.35">
      <c r="A35" s="159" t="s">
        <v>220</v>
      </c>
      <c r="B35" s="187">
        <v>0</v>
      </c>
    </row>
    <row r="36" spans="1:2" x14ac:dyDescent="0.35">
      <c r="A36" s="160" t="s">
        <v>210</v>
      </c>
      <c r="B36" s="112">
        <v>0</v>
      </c>
    </row>
    <row r="37" spans="1:2" x14ac:dyDescent="0.35">
      <c r="A37" s="160" t="s">
        <v>211</v>
      </c>
      <c r="B37" s="113">
        <v>0</v>
      </c>
    </row>
    <row r="38" spans="1:2" x14ac:dyDescent="0.35">
      <c r="A38" s="160" t="s">
        <v>212</v>
      </c>
      <c r="B38" s="113">
        <v>0</v>
      </c>
    </row>
    <row r="39" spans="1:2" x14ac:dyDescent="0.35">
      <c r="A39" s="160" t="s">
        <v>213</v>
      </c>
      <c r="B39" s="112">
        <v>0</v>
      </c>
    </row>
    <row r="40" spans="1:2" x14ac:dyDescent="0.35">
      <c r="A40" s="160" t="s">
        <v>214</v>
      </c>
      <c r="B40" s="190">
        <v>0</v>
      </c>
    </row>
    <row r="41" spans="1:2" x14ac:dyDescent="0.35">
      <c r="A41" s="160" t="s">
        <v>215</v>
      </c>
      <c r="B41" s="190">
        <v>0</v>
      </c>
    </row>
    <row r="42" spans="1:2" x14ac:dyDescent="0.35">
      <c r="A42" s="160" t="s">
        <v>216</v>
      </c>
      <c r="B42" s="142">
        <v>0</v>
      </c>
    </row>
    <row r="43" spans="1:2" ht="21" x14ac:dyDescent="0.35">
      <c r="A43" s="161" t="s">
        <v>221</v>
      </c>
      <c r="B43" s="188">
        <v>1024.885</v>
      </c>
    </row>
    <row r="44" spans="1:2" x14ac:dyDescent="0.35">
      <c r="A44" s="160" t="s">
        <v>206</v>
      </c>
      <c r="B44" s="142">
        <v>0</v>
      </c>
    </row>
    <row r="45" spans="1:2" x14ac:dyDescent="0.35">
      <c r="A45" s="159" t="s">
        <v>217</v>
      </c>
      <c r="B45" s="188">
        <v>1024.885</v>
      </c>
    </row>
    <row r="46" spans="1:2" x14ac:dyDescent="0.35">
      <c r="A46" s="159" t="s">
        <v>207</v>
      </c>
      <c r="B46" s="188">
        <v>1024.885</v>
      </c>
    </row>
    <row r="47" spans="1:2" x14ac:dyDescent="0.35">
      <c r="A47" s="162" t="s">
        <v>229</v>
      </c>
      <c r="B47" s="191"/>
    </row>
    <row r="48" spans="1:2" x14ac:dyDescent="0.35">
      <c r="A48" s="159" t="s">
        <v>228</v>
      </c>
      <c r="B48" s="182"/>
    </row>
    <row r="49" spans="1:2" ht="24" customHeight="1" x14ac:dyDescent="0.45">
      <c r="A49" s="164"/>
      <c r="B49" s="178" t="s">
        <v>218</v>
      </c>
    </row>
    <row r="50" spans="1:2" ht="21.75" customHeight="1" x14ac:dyDescent="0.35">
      <c r="A50" s="159" t="s">
        <v>220</v>
      </c>
      <c r="B50" s="187">
        <v>9106.4930000000004</v>
      </c>
    </row>
    <row r="51" spans="1:2" x14ac:dyDescent="0.35">
      <c r="A51" s="160" t="s">
        <v>210</v>
      </c>
      <c r="B51" s="112">
        <v>3643.7139999999999</v>
      </c>
    </row>
    <row r="52" spans="1:2" x14ac:dyDescent="0.35">
      <c r="A52" s="160" t="s">
        <v>211</v>
      </c>
      <c r="B52" s="190">
        <v>5226.7979999999998</v>
      </c>
    </row>
    <row r="53" spans="1:2" x14ac:dyDescent="0.35">
      <c r="A53" s="160" t="s">
        <v>212</v>
      </c>
      <c r="B53" s="190">
        <v>383.01900000000001</v>
      </c>
    </row>
    <row r="54" spans="1:2" x14ac:dyDescent="0.35">
      <c r="A54" s="160" t="s">
        <v>213</v>
      </c>
      <c r="B54" s="112">
        <v>0</v>
      </c>
    </row>
    <row r="55" spans="1:2" x14ac:dyDescent="0.35">
      <c r="A55" s="160" t="s">
        <v>214</v>
      </c>
      <c r="B55" s="190">
        <v>0</v>
      </c>
    </row>
    <row r="56" spans="1:2" x14ac:dyDescent="0.35">
      <c r="A56" s="160" t="s">
        <v>215</v>
      </c>
      <c r="B56" s="190">
        <v>619</v>
      </c>
    </row>
    <row r="57" spans="1:2" x14ac:dyDescent="0.35">
      <c r="A57" s="160" t="s">
        <v>216</v>
      </c>
      <c r="B57" s="142">
        <v>0</v>
      </c>
    </row>
    <row r="58" spans="1:2" ht="21" x14ac:dyDescent="0.35">
      <c r="A58" s="161" t="s">
        <v>221</v>
      </c>
      <c r="B58" s="188">
        <v>48186.154999999999</v>
      </c>
    </row>
    <row r="59" spans="1:2" x14ac:dyDescent="0.35">
      <c r="A59" s="160" t="s">
        <v>206</v>
      </c>
      <c r="B59" s="142">
        <v>0</v>
      </c>
    </row>
    <row r="60" spans="1:2" x14ac:dyDescent="0.35">
      <c r="A60" s="159" t="s">
        <v>217</v>
      </c>
      <c r="B60" s="142">
        <v>48186.154999999999</v>
      </c>
    </row>
    <row r="61" spans="1:2" x14ac:dyDescent="0.35">
      <c r="A61" s="159" t="s">
        <v>207</v>
      </c>
      <c r="B61" s="188">
        <v>39079.661999999997</v>
      </c>
    </row>
    <row r="62" spans="1:2" x14ac:dyDescent="0.35">
      <c r="A62" s="162" t="s">
        <v>229</v>
      </c>
      <c r="B62" s="191">
        <v>5.2914060000000003</v>
      </c>
    </row>
    <row r="63" spans="1:2" x14ac:dyDescent="0.35">
      <c r="A63" s="159" t="s">
        <v>228</v>
      </c>
      <c r="B63" s="182">
        <v>5.2914060000000003</v>
      </c>
    </row>
    <row r="64" spans="1:2" ht="24" customHeight="1" x14ac:dyDescent="0.45">
      <c r="A64" s="164"/>
      <c r="B64" s="178" t="s">
        <v>230</v>
      </c>
    </row>
    <row r="65" spans="1:5" ht="26.25" customHeight="1" x14ac:dyDescent="0.35">
      <c r="A65" s="176" t="s">
        <v>220</v>
      </c>
      <c r="B65" s="187">
        <v>74766.028693</v>
      </c>
    </row>
    <row r="66" spans="1:5" x14ac:dyDescent="0.35">
      <c r="A66" s="154" t="s">
        <v>231</v>
      </c>
      <c r="B66" s="112">
        <v>166623.19370999999</v>
      </c>
    </row>
    <row r="67" spans="1:5" x14ac:dyDescent="0.35">
      <c r="A67" s="158" t="s">
        <v>207</v>
      </c>
      <c r="B67" s="190">
        <v>91857.165018</v>
      </c>
    </row>
    <row r="68" spans="1:5" x14ac:dyDescent="0.35">
      <c r="A68" s="158" t="s">
        <v>228</v>
      </c>
      <c r="B68" s="234">
        <v>2.2285949999999999</v>
      </c>
    </row>
    <row r="69" spans="1:5" x14ac:dyDescent="0.35">
      <c r="A69" s="5"/>
      <c r="B69" s="5"/>
      <c r="C69" s="54"/>
      <c r="D69" s="54"/>
      <c r="E69" s="54"/>
    </row>
  </sheetData>
  <mergeCells count="3">
    <mergeCell ref="A1:B1"/>
    <mergeCell ref="A2:B2"/>
    <mergeCell ref="A3:B3"/>
  </mergeCells>
  <phoneticPr fontId="0" type="noConversion"/>
  <printOptions horizontalCentered="1"/>
  <pageMargins left="0.70866141732283472" right="0.70866141732283472" top="0.98425196850393704" bottom="0.98425196850393704" header="0.31496062992125984" footer="0.31496062992125984"/>
  <pageSetup paperSize="9" scale="90" orientation="portrait" r:id="rId1"/>
  <headerFooter alignWithMargins="0">
    <oddFooter>&amp;L&amp;"Trebuchet MS,Bold"Australian Prudential Regulation Authority&amp;R&amp;"Trebuchet MS,Bold"&amp;P</oddFooter>
  </headerFooter>
  <rowBreaks count="1" manualBreakCount="1">
    <brk id="3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8"/>
  <sheetViews>
    <sheetView showGridLines="0" zoomScaleNormal="100" workbookViewId="0">
      <selection sqref="A1:G1"/>
    </sheetView>
  </sheetViews>
  <sheetFormatPr defaultRowHeight="10.5" x14ac:dyDescent="0.35"/>
  <cols>
    <col min="1" max="15" width="14.453125" style="2" customWidth="1"/>
    <col min="16" max="16" width="13" style="2" customWidth="1"/>
  </cols>
  <sheetData>
    <row r="1" spans="1:16" ht="27" customHeight="1" x14ac:dyDescent="0.35">
      <c r="A1" s="271" t="s">
        <v>192</v>
      </c>
      <c r="B1" s="288"/>
      <c r="C1" s="288"/>
      <c r="D1" s="288"/>
      <c r="E1" s="288"/>
      <c r="F1" s="288"/>
      <c r="G1" s="288"/>
      <c r="H1" s="271" t="s">
        <v>193</v>
      </c>
      <c r="I1" s="261"/>
      <c r="J1" s="261"/>
      <c r="K1" s="261"/>
      <c r="L1" s="261"/>
      <c r="M1" s="261"/>
      <c r="N1" s="261"/>
      <c r="O1" s="261"/>
      <c r="P1" s="16"/>
    </row>
    <row r="2" spans="1:16" ht="27" customHeight="1" x14ac:dyDescent="0.45">
      <c r="A2" s="280" t="str">
        <f>CONCATENATE("Year end ",TEXT(EOMONTH(DATEVALUE('Friendly Societies'!A5), 0),"DD MMMM YYYY"))</f>
        <v>Year end 30 June 2019</v>
      </c>
      <c r="B2" s="280"/>
      <c r="C2" s="280"/>
      <c r="D2" s="280"/>
      <c r="E2" s="280"/>
      <c r="F2" s="280"/>
      <c r="G2" s="280"/>
      <c r="H2" s="280" t="str">
        <f>CONCATENATE("Year end ",TEXT(EOMONTH(DATEVALUE('Friendly Societies'!A5), 0),"DD MMMM YYYY"))</f>
        <v>Year end 30 June 2019</v>
      </c>
      <c r="I2" s="272"/>
      <c r="J2" s="272"/>
      <c r="K2" s="272"/>
      <c r="L2" s="272"/>
      <c r="M2" s="272"/>
      <c r="N2" s="272"/>
      <c r="O2" s="272"/>
      <c r="P2" s="45"/>
    </row>
    <row r="3" spans="1:16" ht="20.100000000000001" customHeight="1" x14ac:dyDescent="0.35">
      <c r="A3" s="281" t="s">
        <v>121</v>
      </c>
      <c r="B3" s="281"/>
      <c r="C3" s="281"/>
      <c r="D3" s="281"/>
      <c r="E3" s="281"/>
      <c r="F3" s="281"/>
      <c r="G3" s="281"/>
      <c r="H3" s="281" t="s">
        <v>121</v>
      </c>
      <c r="I3" s="290"/>
      <c r="J3" s="290"/>
      <c r="K3" s="290"/>
      <c r="L3" s="290"/>
      <c r="M3" s="290"/>
      <c r="N3" s="290"/>
      <c r="O3" s="290"/>
      <c r="P3" s="45"/>
    </row>
    <row r="4" spans="1:16" ht="54.75" customHeight="1" x14ac:dyDescent="0.35">
      <c r="A4" s="3" t="s">
        <v>243</v>
      </c>
      <c r="B4" s="3" t="s">
        <v>63</v>
      </c>
      <c r="C4" s="3" t="s">
        <v>16</v>
      </c>
      <c r="D4" s="3" t="s">
        <v>24</v>
      </c>
      <c r="E4" s="3" t="s">
        <v>17</v>
      </c>
      <c r="F4" s="3" t="s">
        <v>18</v>
      </c>
      <c r="G4" s="3" t="s">
        <v>75</v>
      </c>
      <c r="H4" s="3" t="s">
        <v>19</v>
      </c>
      <c r="I4" s="3" t="s">
        <v>86</v>
      </c>
      <c r="J4" s="3" t="s">
        <v>87</v>
      </c>
      <c r="K4" s="3" t="s">
        <v>20</v>
      </c>
      <c r="L4" s="3" t="s">
        <v>21</v>
      </c>
      <c r="M4" s="3" t="s">
        <v>23</v>
      </c>
      <c r="N4" s="3" t="s">
        <v>3</v>
      </c>
      <c r="O4" s="3" t="s">
        <v>243</v>
      </c>
      <c r="P4" s="7"/>
    </row>
    <row r="5" spans="1:16" x14ac:dyDescent="0.35">
      <c r="A5" s="125" t="s">
        <v>270</v>
      </c>
      <c r="B5" s="114">
        <v>1520.633</v>
      </c>
      <c r="C5" s="114">
        <v>6096.1980000000003</v>
      </c>
      <c r="D5" s="114">
        <v>19969.042000000001</v>
      </c>
      <c r="E5" s="114">
        <v>5.15</v>
      </c>
      <c r="F5" s="114">
        <v>27591.023000000001</v>
      </c>
      <c r="G5" s="114">
        <v>1440.7809999999999</v>
      </c>
      <c r="H5" s="114">
        <v>33617.923999999999</v>
      </c>
      <c r="I5" s="114">
        <v>5238.5209999999997</v>
      </c>
      <c r="J5" s="114">
        <v>0</v>
      </c>
      <c r="K5" s="114">
        <v>7.1619999999999999</v>
      </c>
      <c r="L5" s="114">
        <v>40304.387999999999</v>
      </c>
      <c r="M5" s="114">
        <v>-4161.8180000000002</v>
      </c>
      <c r="N5" s="114">
        <v>-8551.5470000000005</v>
      </c>
      <c r="O5" s="125" t="str">
        <f>A5</f>
        <v>AOFV</v>
      </c>
      <c r="P5" s="49"/>
    </row>
    <row r="6" spans="1:16" x14ac:dyDescent="0.35">
      <c r="A6" s="125" t="s">
        <v>271</v>
      </c>
      <c r="B6" s="114">
        <v>0</v>
      </c>
      <c r="C6" s="114">
        <v>0</v>
      </c>
      <c r="D6" s="114">
        <v>5136.2851700000001</v>
      </c>
      <c r="E6" s="114">
        <v>56.805129999999998</v>
      </c>
      <c r="F6" s="114">
        <v>5193.0902999999998</v>
      </c>
      <c r="G6" s="114">
        <v>0</v>
      </c>
      <c r="H6" s="114">
        <v>2884.3526900000002</v>
      </c>
      <c r="I6" s="114">
        <v>1918.5393799999999</v>
      </c>
      <c r="J6" s="114">
        <v>0</v>
      </c>
      <c r="K6" s="114">
        <v>0</v>
      </c>
      <c r="L6" s="114">
        <v>4802.8920699999999</v>
      </c>
      <c r="M6" s="114">
        <v>188.84834000000001</v>
      </c>
      <c r="N6" s="114">
        <v>201.34988999999999</v>
      </c>
      <c r="O6" s="125" t="str">
        <f t="shared" ref="O6:O16" si="0">A6</f>
        <v>AFSL</v>
      </c>
      <c r="P6" s="49"/>
    </row>
    <row r="7" spans="1:16" x14ac:dyDescent="0.35">
      <c r="A7" s="125" t="s">
        <v>272</v>
      </c>
      <c r="B7" s="114">
        <v>534.803</v>
      </c>
      <c r="C7" s="114">
        <v>4366.192</v>
      </c>
      <c r="D7" s="114">
        <v>85963.755999999994</v>
      </c>
      <c r="E7" s="114">
        <v>157.53</v>
      </c>
      <c r="F7" s="114">
        <v>91022.281000000003</v>
      </c>
      <c r="G7" s="114">
        <v>124.553</v>
      </c>
      <c r="H7" s="114">
        <v>25051.084999999999</v>
      </c>
      <c r="I7" s="114">
        <v>46065.269</v>
      </c>
      <c r="J7" s="114">
        <v>0</v>
      </c>
      <c r="K7" s="114">
        <v>0</v>
      </c>
      <c r="L7" s="114">
        <v>71240.907000000007</v>
      </c>
      <c r="M7" s="114">
        <v>15916.206</v>
      </c>
      <c r="N7" s="114">
        <v>3865.1680000000001</v>
      </c>
      <c r="O7" s="125" t="str">
        <f t="shared" si="0"/>
        <v>ASGF</v>
      </c>
      <c r="P7" s="49"/>
    </row>
    <row r="8" spans="1:16" x14ac:dyDescent="0.35">
      <c r="A8" s="125" t="s">
        <v>273</v>
      </c>
      <c r="B8" s="114">
        <v>0</v>
      </c>
      <c r="C8" s="114">
        <v>3628</v>
      </c>
      <c r="D8" s="114">
        <v>15769</v>
      </c>
      <c r="E8" s="114">
        <v>428</v>
      </c>
      <c r="F8" s="114">
        <v>19825</v>
      </c>
      <c r="G8" s="114">
        <v>0</v>
      </c>
      <c r="H8" s="114">
        <v>1231</v>
      </c>
      <c r="I8" s="114">
        <v>7475</v>
      </c>
      <c r="J8" s="114">
        <v>0</v>
      </c>
      <c r="K8" s="114">
        <v>5689</v>
      </c>
      <c r="L8" s="114">
        <v>14395</v>
      </c>
      <c r="M8" s="114">
        <v>3065</v>
      </c>
      <c r="N8" s="114">
        <v>2365</v>
      </c>
      <c r="O8" s="125" t="str">
        <f t="shared" si="0"/>
        <v>CLL</v>
      </c>
      <c r="P8" s="49"/>
    </row>
    <row r="9" spans="1:16" x14ac:dyDescent="0.35">
      <c r="A9" s="125" t="s">
        <v>274</v>
      </c>
      <c r="B9" s="114">
        <v>1.34</v>
      </c>
      <c r="C9" s="114">
        <v>2619.88</v>
      </c>
      <c r="D9" s="114">
        <v>76985.23</v>
      </c>
      <c r="E9" s="114">
        <v>1286.45</v>
      </c>
      <c r="F9" s="114">
        <v>80892.899999999994</v>
      </c>
      <c r="G9" s="114">
        <v>165.66</v>
      </c>
      <c r="H9" s="114">
        <v>9696.58</v>
      </c>
      <c r="I9" s="114">
        <v>50895.16</v>
      </c>
      <c r="J9" s="114">
        <v>0</v>
      </c>
      <c r="K9" s="114">
        <v>3369.43</v>
      </c>
      <c r="L9" s="114">
        <v>64126.83</v>
      </c>
      <c r="M9" s="114">
        <v>14845</v>
      </c>
      <c r="N9" s="114">
        <v>1921.07</v>
      </c>
      <c r="O9" s="125" t="str">
        <f t="shared" si="0"/>
        <v>AUST</v>
      </c>
      <c r="P9" s="49"/>
    </row>
    <row r="10" spans="1:16" x14ac:dyDescent="0.35">
      <c r="A10" s="140" t="s">
        <v>275</v>
      </c>
      <c r="B10" s="114">
        <v>0</v>
      </c>
      <c r="C10" s="114">
        <v>9486</v>
      </c>
      <c r="D10" s="114">
        <v>56006</v>
      </c>
      <c r="E10" s="114">
        <v>87</v>
      </c>
      <c r="F10" s="114">
        <v>65579</v>
      </c>
      <c r="G10" s="114">
        <v>0</v>
      </c>
      <c r="H10" s="114">
        <v>13694</v>
      </c>
      <c r="I10" s="114">
        <v>35454</v>
      </c>
      <c r="J10" s="114">
        <v>0</v>
      </c>
      <c r="K10" s="114">
        <v>0</v>
      </c>
      <c r="L10" s="114">
        <v>49148</v>
      </c>
      <c r="M10" s="114">
        <v>10252</v>
      </c>
      <c r="N10" s="114">
        <v>6179</v>
      </c>
      <c r="O10" s="125" t="str">
        <f t="shared" si="0"/>
        <v>IOOF</v>
      </c>
      <c r="P10" s="49"/>
    </row>
    <row r="11" spans="1:16" x14ac:dyDescent="0.35">
      <c r="A11" s="125" t="s">
        <v>276</v>
      </c>
      <c r="B11" s="114">
        <v>0</v>
      </c>
      <c r="C11" s="114">
        <v>3053</v>
      </c>
      <c r="D11" s="114">
        <v>11311</v>
      </c>
      <c r="E11" s="114">
        <v>773</v>
      </c>
      <c r="F11" s="114">
        <v>15137</v>
      </c>
      <c r="G11" s="114">
        <v>0</v>
      </c>
      <c r="H11" s="114">
        <v>13746</v>
      </c>
      <c r="I11" s="114">
        <v>3066</v>
      </c>
      <c r="J11" s="114">
        <v>0</v>
      </c>
      <c r="K11" s="114">
        <v>0</v>
      </c>
      <c r="L11" s="114">
        <v>16812</v>
      </c>
      <c r="M11" s="114">
        <v>400</v>
      </c>
      <c r="N11" s="114">
        <v>-2075</v>
      </c>
      <c r="O11" s="125" t="str">
        <f t="shared" si="0"/>
        <v>KEYI</v>
      </c>
      <c r="P11" s="49"/>
    </row>
    <row r="12" spans="1:16" x14ac:dyDescent="0.35">
      <c r="A12" s="125" t="s">
        <v>277</v>
      </c>
      <c r="B12" s="114">
        <v>258.71899999999999</v>
      </c>
      <c r="C12" s="114">
        <v>4645.6019699999997</v>
      </c>
      <c r="D12" s="114">
        <v>177359.24387999999</v>
      </c>
      <c r="E12" s="114">
        <v>15329.5218</v>
      </c>
      <c r="F12" s="114">
        <v>197593.08665000001</v>
      </c>
      <c r="G12" s="114">
        <v>1061.0920000000001</v>
      </c>
      <c r="H12" s="114">
        <v>28152.746289999999</v>
      </c>
      <c r="I12" s="114">
        <v>113774.959</v>
      </c>
      <c r="J12" s="114">
        <v>0</v>
      </c>
      <c r="K12" s="114">
        <v>592.49099999999999</v>
      </c>
      <c r="L12" s="114">
        <v>143581.28829</v>
      </c>
      <c r="M12" s="114">
        <v>39925.36479</v>
      </c>
      <c r="N12" s="114">
        <v>14086.433569999999</v>
      </c>
      <c r="O12" s="125" t="str">
        <f t="shared" si="0"/>
        <v>LAFS</v>
      </c>
      <c r="P12" s="49"/>
    </row>
    <row r="13" spans="1:16" x14ac:dyDescent="0.35">
      <c r="A13" s="125" t="s">
        <v>278</v>
      </c>
      <c r="B13" s="114">
        <v>0</v>
      </c>
      <c r="C13" s="114">
        <v>0</v>
      </c>
      <c r="D13" s="114">
        <v>242</v>
      </c>
      <c r="E13" s="114">
        <v>0</v>
      </c>
      <c r="F13" s="114">
        <v>242</v>
      </c>
      <c r="G13" s="114">
        <v>0</v>
      </c>
      <c r="H13" s="114">
        <v>350</v>
      </c>
      <c r="I13" s="114">
        <v>30</v>
      </c>
      <c r="J13" s="114">
        <v>0</v>
      </c>
      <c r="K13" s="114">
        <v>0</v>
      </c>
      <c r="L13" s="114">
        <v>380</v>
      </c>
      <c r="M13" s="114">
        <v>61</v>
      </c>
      <c r="N13" s="114">
        <v>-199</v>
      </c>
      <c r="O13" s="125" t="str">
        <f t="shared" si="0"/>
        <v>NFSL</v>
      </c>
      <c r="P13" s="49"/>
    </row>
    <row r="14" spans="1:16" x14ac:dyDescent="0.35">
      <c r="A14" s="125" t="s">
        <v>279</v>
      </c>
      <c r="B14" s="114">
        <v>23236.723000000002</v>
      </c>
      <c r="C14" s="114">
        <v>-40.631999999999998</v>
      </c>
      <c r="D14" s="114">
        <v>1104.3910000000001</v>
      </c>
      <c r="E14" s="114">
        <v>22294.493999999999</v>
      </c>
      <c r="F14" s="114">
        <v>46594.976000000002</v>
      </c>
      <c r="G14" s="114">
        <v>1787.489</v>
      </c>
      <c r="H14" s="114">
        <v>52553.872000000003</v>
      </c>
      <c r="I14" s="114">
        <v>-15269.848</v>
      </c>
      <c r="J14" s="114">
        <v>0</v>
      </c>
      <c r="K14" s="114">
        <v>-2E-3</v>
      </c>
      <c r="L14" s="114">
        <v>39071.510999999999</v>
      </c>
      <c r="M14" s="114">
        <v>2430.6179999999999</v>
      </c>
      <c r="N14" s="114">
        <v>5092.8469999999998</v>
      </c>
      <c r="O14" s="125" t="str">
        <f t="shared" si="0"/>
        <v>NOLL</v>
      </c>
      <c r="P14" s="49"/>
    </row>
    <row r="15" spans="1:16" x14ac:dyDescent="0.35">
      <c r="A15" s="125" t="s">
        <v>280</v>
      </c>
      <c r="B15" s="114">
        <v>0</v>
      </c>
      <c r="C15" s="114">
        <v>0</v>
      </c>
      <c r="D15" s="114">
        <v>43234</v>
      </c>
      <c r="E15" s="114">
        <v>3</v>
      </c>
      <c r="F15" s="114">
        <v>43237</v>
      </c>
      <c r="G15" s="114">
        <v>0</v>
      </c>
      <c r="H15" s="114">
        <v>5242</v>
      </c>
      <c r="I15" s="114">
        <v>30465</v>
      </c>
      <c r="J15" s="114">
        <v>0</v>
      </c>
      <c r="K15" s="114">
        <v>477</v>
      </c>
      <c r="L15" s="114">
        <v>36184</v>
      </c>
      <c r="M15" s="114">
        <v>6728</v>
      </c>
      <c r="N15" s="114">
        <v>325</v>
      </c>
      <c r="O15" s="125" t="str">
        <f t="shared" si="0"/>
        <v>OFGF</v>
      </c>
      <c r="P15" s="49"/>
    </row>
    <row r="16" spans="1:16" x14ac:dyDescent="0.35">
      <c r="A16" s="125" t="s">
        <v>281</v>
      </c>
      <c r="B16" s="114">
        <v>773.00519999999995</v>
      </c>
      <c r="C16" s="114">
        <v>0</v>
      </c>
      <c r="D16" s="114">
        <v>17265.798019999998</v>
      </c>
      <c r="E16" s="114">
        <v>0.22148000000000001</v>
      </c>
      <c r="F16" s="114">
        <v>18039.024700000002</v>
      </c>
      <c r="G16" s="114">
        <v>690.82335999999998</v>
      </c>
      <c r="H16" s="114">
        <v>1816.3883000000001</v>
      </c>
      <c r="I16" s="114">
        <v>14954.269319999999</v>
      </c>
      <c r="J16" s="114">
        <v>0</v>
      </c>
      <c r="K16" s="114">
        <v>0</v>
      </c>
      <c r="L16" s="114">
        <v>17461.48098</v>
      </c>
      <c r="M16" s="114">
        <v>498.71800000000002</v>
      </c>
      <c r="N16" s="114">
        <v>78.825720000000004</v>
      </c>
      <c r="O16" s="125" t="str">
        <f t="shared" si="0"/>
        <v>SFSL</v>
      </c>
      <c r="P16" s="49"/>
    </row>
    <row r="17" spans="1:16" x14ac:dyDescent="0.35">
      <c r="A17" s="125"/>
      <c r="B17" s="114"/>
      <c r="C17" s="114"/>
      <c r="D17" s="114"/>
      <c r="E17" s="114"/>
      <c r="F17" s="114"/>
      <c r="G17" s="114"/>
      <c r="H17" s="114"/>
      <c r="I17" s="114"/>
      <c r="J17" s="114"/>
      <c r="K17" s="114"/>
      <c r="L17" s="114"/>
      <c r="M17" s="114"/>
      <c r="N17" s="114"/>
      <c r="O17" s="125"/>
      <c r="P17" s="49"/>
    </row>
    <row r="18" spans="1:16" s="17" customFormat="1" ht="11.65" x14ac:dyDescent="0.35">
      <c r="A18" s="72"/>
      <c r="B18" s="72"/>
      <c r="C18" s="72"/>
      <c r="D18" s="72"/>
      <c r="E18" s="72"/>
      <c r="F18" s="72"/>
      <c r="G18" s="72"/>
      <c r="H18" s="72"/>
      <c r="I18" s="72"/>
      <c r="J18" s="72"/>
      <c r="K18" s="72"/>
      <c r="L18" s="72"/>
      <c r="M18" s="72"/>
      <c r="N18" s="72"/>
      <c r="O18" s="72"/>
      <c r="P18" s="73"/>
    </row>
    <row r="19" spans="1:16" s="17" customFormat="1" ht="13.5" customHeight="1" x14ac:dyDescent="0.35">
      <c r="A19" s="2"/>
      <c r="B19" s="2"/>
      <c r="C19" s="2"/>
      <c r="D19" s="2"/>
      <c r="E19" s="2"/>
      <c r="F19" s="2"/>
      <c r="G19" s="2"/>
      <c r="H19" s="2"/>
      <c r="I19" s="2"/>
      <c r="J19" s="2"/>
      <c r="K19" s="2"/>
      <c r="L19" s="2"/>
      <c r="M19" s="2"/>
      <c r="N19" s="2"/>
      <c r="O19" s="2"/>
      <c r="P19" s="54"/>
    </row>
    <row r="28" spans="1:16" ht="12" customHeight="1" x14ac:dyDescent="0.35"/>
  </sheetData>
  <mergeCells count="6">
    <mergeCell ref="A1:G1"/>
    <mergeCell ref="H1:O1"/>
    <mergeCell ref="A2:G2"/>
    <mergeCell ref="A3:G3"/>
    <mergeCell ref="H2:O2"/>
    <mergeCell ref="H3:O3"/>
  </mergeCells>
  <phoneticPr fontId="0" type="noConversion"/>
  <printOptions horizontalCentered="1"/>
  <pageMargins left="0.70866141732283472" right="0.70866141732283472" top="0.98425196850393704" bottom="0.98425196850393704" header="0.31496062992125984" footer="0.31496062992125984"/>
  <pageSetup paperSize="9" scale="95" orientation="portrait" r:id="rId1"/>
  <headerFooter alignWithMargins="0">
    <oddFooter>&amp;L&amp;"Trebuchet MS,Bold"Australian Prudential Regulation Authority&amp;R&amp;"Trebuchet MS,Bold"&amp;P</oddFooter>
  </headerFooter>
  <colBreaks count="1" manualBreakCount="1">
    <brk id="7" max="3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18"/>
  <sheetViews>
    <sheetView showGridLines="0" zoomScaleNormal="100" workbookViewId="0">
      <selection sqref="A1:G1"/>
    </sheetView>
  </sheetViews>
  <sheetFormatPr defaultRowHeight="10.5" x14ac:dyDescent="0.35"/>
  <cols>
    <col min="1" max="15" width="14.453125" style="2" customWidth="1"/>
    <col min="16" max="16" width="13" style="2" customWidth="1"/>
  </cols>
  <sheetData>
    <row r="1" spans="1:16" ht="27" customHeight="1" x14ac:dyDescent="0.35">
      <c r="A1" s="271" t="s">
        <v>194</v>
      </c>
      <c r="B1" s="288"/>
      <c r="C1" s="288"/>
      <c r="D1" s="288"/>
      <c r="E1" s="288"/>
      <c r="F1" s="288"/>
      <c r="G1" s="288"/>
      <c r="H1" s="271" t="s">
        <v>195</v>
      </c>
      <c r="I1" s="261"/>
      <c r="J1" s="261"/>
      <c r="K1" s="261"/>
      <c r="L1" s="261"/>
      <c r="M1" s="261"/>
      <c r="N1" s="261"/>
      <c r="O1" s="261"/>
      <c r="P1" s="16"/>
    </row>
    <row r="2" spans="1:16" ht="27" customHeight="1" x14ac:dyDescent="0.45">
      <c r="A2" s="280" t="str">
        <f>CONCATENATE("Year end ",TEXT(EOMONTH(DATEVALUE('Friendly Societies'!A5), 0),"DD MMMM YYYY"))</f>
        <v>Year end 30 June 2019</v>
      </c>
      <c r="B2" s="280"/>
      <c r="C2" s="280"/>
      <c r="D2" s="280"/>
      <c r="E2" s="280"/>
      <c r="F2" s="280"/>
      <c r="G2" s="280"/>
      <c r="H2" s="291" t="str">
        <f>CONCATENATE("Year end ",TEXT(EOMONTH(DATEVALUE('Friendly Societies'!A5), 0),"DD MMMM YYYY"))</f>
        <v>Year end 30 June 2019</v>
      </c>
      <c r="I2" s="272"/>
      <c r="J2" s="272"/>
      <c r="K2" s="272"/>
      <c r="L2" s="272"/>
      <c r="M2" s="272"/>
      <c r="N2" s="272"/>
      <c r="O2" s="272"/>
      <c r="P2" s="45"/>
    </row>
    <row r="3" spans="1:16" ht="20.100000000000001" customHeight="1" x14ac:dyDescent="0.35">
      <c r="A3" s="281" t="s">
        <v>121</v>
      </c>
      <c r="B3" s="281"/>
      <c r="C3" s="281"/>
      <c r="D3" s="281"/>
      <c r="E3" s="281"/>
      <c r="F3" s="281"/>
      <c r="G3" s="281"/>
      <c r="H3" s="281" t="s">
        <v>121</v>
      </c>
      <c r="I3" s="290"/>
      <c r="J3" s="290"/>
      <c r="K3" s="290"/>
      <c r="L3" s="290"/>
      <c r="M3" s="290"/>
      <c r="N3" s="290"/>
      <c r="O3" s="290"/>
      <c r="P3" s="45"/>
    </row>
    <row r="4" spans="1:16" ht="54.75" customHeight="1" x14ac:dyDescent="0.35">
      <c r="A4" s="3" t="s">
        <v>243</v>
      </c>
      <c r="B4" s="3" t="s">
        <v>63</v>
      </c>
      <c r="C4" s="3" t="s">
        <v>16</v>
      </c>
      <c r="D4" s="3" t="s">
        <v>24</v>
      </c>
      <c r="E4" s="3" t="s">
        <v>17</v>
      </c>
      <c r="F4" s="3" t="s">
        <v>18</v>
      </c>
      <c r="G4" s="3" t="s">
        <v>75</v>
      </c>
      <c r="H4" s="3" t="s">
        <v>19</v>
      </c>
      <c r="I4" s="3" t="s">
        <v>86</v>
      </c>
      <c r="J4" s="3" t="s">
        <v>87</v>
      </c>
      <c r="K4" s="3" t="s">
        <v>20</v>
      </c>
      <c r="L4" s="3" t="s">
        <v>21</v>
      </c>
      <c r="M4" s="3" t="s">
        <v>23</v>
      </c>
      <c r="N4" s="3" t="s">
        <v>3</v>
      </c>
      <c r="O4" s="3" t="s">
        <v>243</v>
      </c>
      <c r="P4" s="7"/>
    </row>
    <row r="5" spans="1:16" x14ac:dyDescent="0.35">
      <c r="A5" s="125" t="s">
        <v>270</v>
      </c>
      <c r="B5" s="114"/>
      <c r="C5" s="114"/>
      <c r="D5" s="114"/>
      <c r="E5" s="114"/>
      <c r="F5" s="114"/>
      <c r="G5" s="114"/>
      <c r="H5" s="114"/>
      <c r="I5" s="114"/>
      <c r="J5" s="114"/>
      <c r="K5" s="114"/>
      <c r="L5" s="114"/>
      <c r="M5" s="114"/>
      <c r="N5" s="114"/>
      <c r="O5" s="125" t="str">
        <f>A5</f>
        <v>AOFV</v>
      </c>
      <c r="P5" s="49"/>
    </row>
    <row r="6" spans="1:16" x14ac:dyDescent="0.35">
      <c r="A6" s="125" t="s">
        <v>271</v>
      </c>
      <c r="B6" s="114"/>
      <c r="C6" s="114"/>
      <c r="D6" s="114"/>
      <c r="E6" s="114"/>
      <c r="F6" s="114"/>
      <c r="G6" s="114"/>
      <c r="H6" s="114"/>
      <c r="I6" s="114"/>
      <c r="J6" s="114"/>
      <c r="K6" s="114"/>
      <c r="L6" s="114"/>
      <c r="M6" s="114"/>
      <c r="N6" s="114"/>
      <c r="O6" s="125" t="str">
        <f t="shared" ref="O6:O16" si="0">A6</f>
        <v>AFSL</v>
      </c>
      <c r="P6" s="49"/>
    </row>
    <row r="7" spans="1:16" x14ac:dyDescent="0.35">
      <c r="A7" s="125" t="s">
        <v>272</v>
      </c>
      <c r="B7" s="114">
        <v>0</v>
      </c>
      <c r="C7" s="114">
        <v>3860.9679999999998</v>
      </c>
      <c r="D7" s="114">
        <v>77479.540999999997</v>
      </c>
      <c r="E7" s="114">
        <v>0</v>
      </c>
      <c r="F7" s="114">
        <v>81340.509000000005</v>
      </c>
      <c r="G7" s="114">
        <v>0</v>
      </c>
      <c r="H7" s="114">
        <v>15752.516</v>
      </c>
      <c r="I7" s="114">
        <v>45868.688000000002</v>
      </c>
      <c r="J7" s="114">
        <v>0</v>
      </c>
      <c r="K7" s="114">
        <v>0</v>
      </c>
      <c r="L7" s="114">
        <v>61621.203999999998</v>
      </c>
      <c r="M7" s="114">
        <v>19719.306</v>
      </c>
      <c r="N7" s="114">
        <v>-1E-3</v>
      </c>
      <c r="O7" s="125" t="str">
        <f t="shared" si="0"/>
        <v>ASGF</v>
      </c>
      <c r="P7" s="49"/>
    </row>
    <row r="8" spans="1:16" x14ac:dyDescent="0.35">
      <c r="A8" s="125" t="s">
        <v>273</v>
      </c>
      <c r="B8" s="114">
        <v>0</v>
      </c>
      <c r="C8" s="114">
        <v>0</v>
      </c>
      <c r="D8" s="114">
        <v>10778</v>
      </c>
      <c r="E8" s="114">
        <v>148</v>
      </c>
      <c r="F8" s="114">
        <v>10926</v>
      </c>
      <c r="G8" s="114">
        <v>0</v>
      </c>
      <c r="H8" s="114">
        <v>2081</v>
      </c>
      <c r="I8" s="114">
        <v>6971</v>
      </c>
      <c r="J8" s="114">
        <v>0</v>
      </c>
      <c r="K8" s="114">
        <v>0</v>
      </c>
      <c r="L8" s="114">
        <v>9052</v>
      </c>
      <c r="M8" s="114">
        <v>1874</v>
      </c>
      <c r="N8" s="114">
        <v>0</v>
      </c>
      <c r="O8" s="125" t="str">
        <f t="shared" si="0"/>
        <v>CLL</v>
      </c>
      <c r="P8" s="49"/>
    </row>
    <row r="9" spans="1:16" x14ac:dyDescent="0.35">
      <c r="A9" s="140" t="s">
        <v>274</v>
      </c>
      <c r="B9" s="114">
        <v>0</v>
      </c>
      <c r="C9" s="114">
        <v>370.91</v>
      </c>
      <c r="D9" s="114">
        <v>76253.86</v>
      </c>
      <c r="E9" s="114">
        <v>30.83</v>
      </c>
      <c r="F9" s="114">
        <v>76655.600000000006</v>
      </c>
      <c r="G9" s="114">
        <v>0</v>
      </c>
      <c r="H9" s="114">
        <v>8029.69</v>
      </c>
      <c r="I9" s="114">
        <v>50505.919999999998</v>
      </c>
      <c r="J9" s="114">
        <v>0</v>
      </c>
      <c r="K9" s="114">
        <v>-0.03</v>
      </c>
      <c r="L9" s="114">
        <v>58535.58</v>
      </c>
      <c r="M9" s="114">
        <v>18120.04</v>
      </c>
      <c r="N9" s="114">
        <v>-0.02</v>
      </c>
      <c r="O9" s="125" t="str">
        <f t="shared" si="0"/>
        <v>AUST</v>
      </c>
      <c r="P9" s="49"/>
    </row>
    <row r="10" spans="1:16" x14ac:dyDescent="0.35">
      <c r="A10" s="140" t="s">
        <v>275</v>
      </c>
      <c r="B10" s="114">
        <v>0</v>
      </c>
      <c r="C10" s="114">
        <v>0</v>
      </c>
      <c r="D10" s="114">
        <v>50151</v>
      </c>
      <c r="E10" s="114">
        <v>87</v>
      </c>
      <c r="F10" s="114">
        <v>50238</v>
      </c>
      <c r="G10" s="114">
        <v>0</v>
      </c>
      <c r="H10" s="114">
        <v>7684</v>
      </c>
      <c r="I10" s="114">
        <v>33440</v>
      </c>
      <c r="J10" s="114">
        <v>0</v>
      </c>
      <c r="K10" s="114">
        <v>0</v>
      </c>
      <c r="L10" s="114">
        <v>41124</v>
      </c>
      <c r="M10" s="114">
        <v>9114</v>
      </c>
      <c r="N10" s="114">
        <v>0</v>
      </c>
      <c r="O10" s="125" t="str">
        <f t="shared" si="0"/>
        <v>IOOF</v>
      </c>
      <c r="P10" s="49"/>
    </row>
    <row r="11" spans="1:16" x14ac:dyDescent="0.35">
      <c r="A11" s="125" t="s">
        <v>276</v>
      </c>
      <c r="B11" s="114">
        <v>0</v>
      </c>
      <c r="C11" s="114">
        <v>0</v>
      </c>
      <c r="D11" s="114">
        <v>2937</v>
      </c>
      <c r="E11" s="114">
        <v>0</v>
      </c>
      <c r="F11" s="114">
        <v>2937</v>
      </c>
      <c r="G11" s="114">
        <v>0</v>
      </c>
      <c r="H11" s="114">
        <v>139</v>
      </c>
      <c r="I11" s="114">
        <v>2040</v>
      </c>
      <c r="J11" s="114">
        <v>0</v>
      </c>
      <c r="K11" s="114">
        <v>0</v>
      </c>
      <c r="L11" s="114">
        <v>2179</v>
      </c>
      <c r="M11" s="114">
        <v>758</v>
      </c>
      <c r="N11" s="114">
        <v>0</v>
      </c>
      <c r="O11" s="125" t="str">
        <f t="shared" si="0"/>
        <v>KEYI</v>
      </c>
      <c r="P11" s="49"/>
    </row>
    <row r="12" spans="1:16" x14ac:dyDescent="0.35">
      <c r="A12" s="125" t="s">
        <v>277</v>
      </c>
      <c r="B12" s="114">
        <v>0</v>
      </c>
      <c r="C12" s="114">
        <v>0</v>
      </c>
      <c r="D12" s="114">
        <v>75797.304000000004</v>
      </c>
      <c r="E12" s="114">
        <v>-61.316000000000003</v>
      </c>
      <c r="F12" s="114">
        <v>75735.987999999998</v>
      </c>
      <c r="G12" s="114">
        <v>0</v>
      </c>
      <c r="H12" s="114">
        <v>7771.1120000000001</v>
      </c>
      <c r="I12" s="114">
        <v>49213.883999999998</v>
      </c>
      <c r="J12" s="114">
        <v>0</v>
      </c>
      <c r="K12" s="114">
        <v>532.80499999999995</v>
      </c>
      <c r="L12" s="114">
        <v>57517.800999999999</v>
      </c>
      <c r="M12" s="114">
        <v>18218.187000000002</v>
      </c>
      <c r="N12" s="114">
        <v>0</v>
      </c>
      <c r="O12" s="125" t="str">
        <f t="shared" si="0"/>
        <v>LAFS</v>
      </c>
      <c r="P12" s="49"/>
    </row>
    <row r="13" spans="1:16" x14ac:dyDescent="0.35">
      <c r="A13" s="125" t="s">
        <v>278</v>
      </c>
      <c r="B13" s="114"/>
      <c r="C13" s="114"/>
      <c r="D13" s="114"/>
      <c r="E13" s="114"/>
      <c r="F13" s="114"/>
      <c r="G13" s="114"/>
      <c r="H13" s="114"/>
      <c r="I13" s="114"/>
      <c r="J13" s="114"/>
      <c r="K13" s="114"/>
      <c r="L13" s="114"/>
      <c r="M13" s="114"/>
      <c r="N13" s="114"/>
      <c r="O13" s="125" t="str">
        <f t="shared" si="0"/>
        <v>NFSL</v>
      </c>
      <c r="P13" s="49"/>
    </row>
    <row r="14" spans="1:16" x14ac:dyDescent="0.35">
      <c r="A14" s="125" t="s">
        <v>279</v>
      </c>
      <c r="B14" s="114"/>
      <c r="C14" s="114"/>
      <c r="D14" s="114"/>
      <c r="E14" s="114"/>
      <c r="F14" s="114"/>
      <c r="G14" s="114"/>
      <c r="H14" s="114"/>
      <c r="I14" s="114"/>
      <c r="J14" s="114"/>
      <c r="K14" s="114"/>
      <c r="L14" s="114"/>
      <c r="M14" s="114"/>
      <c r="N14" s="114"/>
      <c r="O14" s="125" t="str">
        <f t="shared" si="0"/>
        <v>NOLL</v>
      </c>
      <c r="P14" s="49"/>
    </row>
    <row r="15" spans="1:16" x14ac:dyDescent="0.35">
      <c r="A15" s="125" t="s">
        <v>280</v>
      </c>
      <c r="B15" s="114">
        <v>0</v>
      </c>
      <c r="C15" s="114">
        <v>0</v>
      </c>
      <c r="D15" s="114">
        <v>43214</v>
      </c>
      <c r="E15" s="114">
        <v>0</v>
      </c>
      <c r="F15" s="114">
        <v>43214</v>
      </c>
      <c r="G15" s="114">
        <v>0</v>
      </c>
      <c r="H15" s="114">
        <v>6031</v>
      </c>
      <c r="I15" s="114">
        <v>30465</v>
      </c>
      <c r="J15" s="114">
        <v>0</v>
      </c>
      <c r="K15" s="114">
        <v>0</v>
      </c>
      <c r="L15" s="114">
        <v>36496</v>
      </c>
      <c r="M15" s="114">
        <v>6718</v>
      </c>
      <c r="N15" s="114">
        <v>0</v>
      </c>
      <c r="O15" s="125" t="str">
        <f t="shared" si="0"/>
        <v>OFGF</v>
      </c>
      <c r="P15" s="49"/>
    </row>
    <row r="16" spans="1:16" x14ac:dyDescent="0.35">
      <c r="A16" s="125" t="s">
        <v>281</v>
      </c>
      <c r="B16" s="114"/>
      <c r="C16" s="114"/>
      <c r="D16" s="114"/>
      <c r="E16" s="114"/>
      <c r="F16" s="114"/>
      <c r="G16" s="114"/>
      <c r="H16" s="114"/>
      <c r="I16" s="114"/>
      <c r="J16" s="114"/>
      <c r="K16" s="114"/>
      <c r="L16" s="114"/>
      <c r="M16" s="114"/>
      <c r="N16" s="114"/>
      <c r="O16" s="125" t="str">
        <f t="shared" si="0"/>
        <v>SFSL</v>
      </c>
      <c r="P16" s="49"/>
    </row>
    <row r="17" spans="1:16" x14ac:dyDescent="0.35">
      <c r="A17" s="125"/>
      <c r="B17" s="114"/>
      <c r="C17" s="114"/>
      <c r="D17" s="114"/>
      <c r="E17" s="114"/>
      <c r="F17" s="114"/>
      <c r="G17" s="114"/>
      <c r="H17" s="114"/>
      <c r="I17" s="114"/>
      <c r="J17" s="114"/>
      <c r="K17" s="114"/>
      <c r="L17" s="114"/>
      <c r="M17" s="114"/>
      <c r="N17" s="114"/>
      <c r="O17" s="125"/>
      <c r="P17" s="49"/>
    </row>
    <row r="18" spans="1:16" ht="11.65" x14ac:dyDescent="0.35">
      <c r="A18" s="72"/>
      <c r="B18" s="72"/>
      <c r="C18" s="72"/>
      <c r="D18" s="72"/>
      <c r="E18" s="72"/>
      <c r="F18" s="72"/>
      <c r="G18" s="72"/>
      <c r="H18" s="72"/>
      <c r="I18" s="72"/>
      <c r="J18" s="72"/>
      <c r="K18" s="72"/>
      <c r="L18" s="72"/>
      <c r="M18" s="72"/>
      <c r="N18" s="72"/>
      <c r="O18" s="72"/>
      <c r="P18" s="73"/>
    </row>
  </sheetData>
  <mergeCells count="6">
    <mergeCell ref="A3:G3"/>
    <mergeCell ref="H3:O3"/>
    <mergeCell ref="A1:G1"/>
    <mergeCell ref="H1:O1"/>
    <mergeCell ref="A2:G2"/>
    <mergeCell ref="H2:O2"/>
  </mergeCells>
  <phoneticPr fontId="0" type="noConversion"/>
  <printOptions horizontalCentered="1"/>
  <pageMargins left="1.0236220472440944" right="0.70866141732283472" top="0.74803149606299213" bottom="0.74803149606299213" header="0.31496062992125984" footer="0.31496062992125984"/>
  <pageSetup paperSize="9" scale="95" orientation="portrait" r:id="rId1"/>
  <headerFooter>
    <oddFooter>&amp;LAustralian Prudential Regulation Authority&amp;R&amp;P</oddFooter>
  </headerFooter>
  <colBreaks count="1" manualBreakCount="1">
    <brk id="7"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8"/>
  <sheetViews>
    <sheetView showGridLines="0" zoomScaleNormal="100" workbookViewId="0">
      <selection sqref="A1:G1"/>
    </sheetView>
  </sheetViews>
  <sheetFormatPr defaultRowHeight="10.5" x14ac:dyDescent="0.35"/>
  <cols>
    <col min="1" max="15" width="14.453125" style="2" customWidth="1"/>
    <col min="16" max="16" width="13" style="2" customWidth="1"/>
  </cols>
  <sheetData>
    <row r="1" spans="1:16" ht="27" customHeight="1" x14ac:dyDescent="0.35">
      <c r="A1" s="271" t="s">
        <v>196</v>
      </c>
      <c r="B1" s="288"/>
      <c r="C1" s="288"/>
      <c r="D1" s="288"/>
      <c r="E1" s="288"/>
      <c r="F1" s="288"/>
      <c r="G1" s="288"/>
      <c r="H1" s="271" t="s">
        <v>197</v>
      </c>
      <c r="I1" s="292"/>
      <c r="J1" s="292"/>
      <c r="K1" s="292"/>
      <c r="L1" s="292"/>
      <c r="M1" s="292"/>
      <c r="N1" s="292"/>
      <c r="O1" s="292"/>
      <c r="P1" s="16"/>
    </row>
    <row r="2" spans="1:16" ht="27" customHeight="1" x14ac:dyDescent="0.45">
      <c r="A2" s="280" t="str">
        <f>CONCATENATE("Year end ",TEXT(EOMONTH(DATEVALUE('Friendly Societies'!A5), 0),"DD MMMM YYYY"))</f>
        <v>Year end 30 June 2019</v>
      </c>
      <c r="B2" s="280"/>
      <c r="C2" s="280"/>
      <c r="D2" s="280"/>
      <c r="E2" s="280"/>
      <c r="F2" s="280"/>
      <c r="G2" s="280"/>
      <c r="H2" s="280" t="str">
        <f>CONCATENATE("Year end ",TEXT(EOMONTH(DATEVALUE('Friendly Societies'!A5), 0),"DD MMMM YYYY"))</f>
        <v>Year end 30 June 2019</v>
      </c>
      <c r="I2" s="272"/>
      <c r="J2" s="272"/>
      <c r="K2" s="272"/>
      <c r="L2" s="272"/>
      <c r="M2" s="272"/>
      <c r="N2" s="272"/>
      <c r="O2" s="272"/>
      <c r="P2" s="45"/>
    </row>
    <row r="3" spans="1:16" ht="20.100000000000001" customHeight="1" x14ac:dyDescent="0.35">
      <c r="A3" s="281" t="s">
        <v>121</v>
      </c>
      <c r="B3" s="281"/>
      <c r="C3" s="281"/>
      <c r="D3" s="281"/>
      <c r="E3" s="281"/>
      <c r="F3" s="281"/>
      <c r="G3" s="281"/>
      <c r="H3" s="281" t="s">
        <v>121</v>
      </c>
      <c r="I3" s="290"/>
      <c r="J3" s="290"/>
      <c r="K3" s="290"/>
      <c r="L3" s="290"/>
      <c r="M3" s="290"/>
      <c r="N3" s="290"/>
      <c r="O3" s="290"/>
      <c r="P3" s="45"/>
    </row>
    <row r="4" spans="1:16" ht="54.75" customHeight="1" x14ac:dyDescent="0.35">
      <c r="A4" s="3" t="s">
        <v>243</v>
      </c>
      <c r="B4" s="3" t="s">
        <v>63</v>
      </c>
      <c r="C4" s="3" t="s">
        <v>16</v>
      </c>
      <c r="D4" s="3" t="s">
        <v>24</v>
      </c>
      <c r="E4" s="3" t="s">
        <v>17</v>
      </c>
      <c r="F4" s="3" t="s">
        <v>18</v>
      </c>
      <c r="G4" s="3" t="s">
        <v>75</v>
      </c>
      <c r="H4" s="3" t="s">
        <v>19</v>
      </c>
      <c r="I4" s="3" t="s">
        <v>86</v>
      </c>
      <c r="J4" s="3" t="s">
        <v>87</v>
      </c>
      <c r="K4" s="3" t="s">
        <v>20</v>
      </c>
      <c r="L4" s="3" t="s">
        <v>21</v>
      </c>
      <c r="M4" s="3" t="s">
        <v>23</v>
      </c>
      <c r="N4" s="3" t="s">
        <v>3</v>
      </c>
      <c r="O4" s="3" t="s">
        <v>243</v>
      </c>
      <c r="P4" s="7"/>
    </row>
    <row r="5" spans="1:16" x14ac:dyDescent="0.35">
      <c r="A5" s="125" t="s">
        <v>270</v>
      </c>
      <c r="B5" s="114">
        <v>1520.633</v>
      </c>
      <c r="C5" s="114">
        <v>22.417999999999999</v>
      </c>
      <c r="D5" s="114">
        <v>19773.731</v>
      </c>
      <c r="E5" s="114">
        <v>-3.0000000000000001E-3</v>
      </c>
      <c r="F5" s="114">
        <v>21316.778999999999</v>
      </c>
      <c r="G5" s="114">
        <v>1440.7809999999999</v>
      </c>
      <c r="H5" s="114">
        <v>6852.0619999999999</v>
      </c>
      <c r="I5" s="114">
        <v>5238.5209999999997</v>
      </c>
      <c r="J5" s="114">
        <v>0</v>
      </c>
      <c r="K5" s="114">
        <v>7.1619999999999999</v>
      </c>
      <c r="L5" s="114">
        <v>13538.526</v>
      </c>
      <c r="M5" s="114">
        <v>2695.6039999999998</v>
      </c>
      <c r="N5" s="114">
        <v>5082.6490000000003</v>
      </c>
      <c r="O5" s="125" t="str">
        <f>A5</f>
        <v>AOFV</v>
      </c>
      <c r="P5" s="49"/>
    </row>
    <row r="6" spans="1:16" x14ac:dyDescent="0.35">
      <c r="A6" s="125" t="s">
        <v>271</v>
      </c>
      <c r="B6" s="114">
        <v>0</v>
      </c>
      <c r="C6" s="114">
        <v>0</v>
      </c>
      <c r="D6" s="114">
        <v>4897.5988699999998</v>
      </c>
      <c r="E6" s="114">
        <v>50.940330000000003</v>
      </c>
      <c r="F6" s="114">
        <v>4948.5392000000002</v>
      </c>
      <c r="G6" s="114">
        <v>0</v>
      </c>
      <c r="H6" s="114">
        <v>2782.8498199999999</v>
      </c>
      <c r="I6" s="114">
        <v>1918.5393799999999</v>
      </c>
      <c r="J6" s="114">
        <v>0</v>
      </c>
      <c r="K6" s="114">
        <v>0</v>
      </c>
      <c r="L6" s="114">
        <v>4701.3891999999996</v>
      </c>
      <c r="M6" s="114">
        <v>247.15</v>
      </c>
      <c r="N6" s="114">
        <v>0</v>
      </c>
      <c r="O6" s="125" t="str">
        <f t="shared" ref="O6:O16" si="0">A6</f>
        <v>AFSL</v>
      </c>
      <c r="P6" s="49"/>
    </row>
    <row r="7" spans="1:16" x14ac:dyDescent="0.35">
      <c r="A7" s="125" t="s">
        <v>272</v>
      </c>
      <c r="B7" s="114">
        <v>534.803</v>
      </c>
      <c r="C7" s="114">
        <v>-0.22900000000000001</v>
      </c>
      <c r="D7" s="114">
        <v>594.22299999999996</v>
      </c>
      <c r="E7" s="114">
        <v>-0.38500000000000001</v>
      </c>
      <c r="F7" s="114">
        <v>1128.412</v>
      </c>
      <c r="G7" s="114">
        <v>124.553</v>
      </c>
      <c r="H7" s="114">
        <v>338.55</v>
      </c>
      <c r="I7" s="114">
        <v>196.58099999999999</v>
      </c>
      <c r="J7" s="114">
        <v>0</v>
      </c>
      <c r="K7" s="114">
        <v>0</v>
      </c>
      <c r="L7" s="114">
        <v>659.68399999999997</v>
      </c>
      <c r="M7" s="114">
        <v>89.103999999999999</v>
      </c>
      <c r="N7" s="114">
        <v>379.62400000000002</v>
      </c>
      <c r="O7" s="125" t="str">
        <f t="shared" si="0"/>
        <v>ASGF</v>
      </c>
      <c r="P7" s="49"/>
    </row>
    <row r="8" spans="1:16" x14ac:dyDescent="0.35">
      <c r="A8" s="125" t="s">
        <v>273</v>
      </c>
      <c r="B8" s="114">
        <v>0</v>
      </c>
      <c r="C8" s="114">
        <v>0</v>
      </c>
      <c r="D8" s="114">
        <v>4913</v>
      </c>
      <c r="E8" s="114">
        <v>9</v>
      </c>
      <c r="F8" s="114">
        <v>4922</v>
      </c>
      <c r="G8" s="114">
        <v>0</v>
      </c>
      <c r="H8" s="114">
        <v>4280</v>
      </c>
      <c r="I8" s="114">
        <v>504</v>
      </c>
      <c r="J8" s="114">
        <v>0</v>
      </c>
      <c r="K8" s="114">
        <v>0</v>
      </c>
      <c r="L8" s="114">
        <v>4784</v>
      </c>
      <c r="M8" s="114">
        <v>138</v>
      </c>
      <c r="N8" s="114">
        <v>0</v>
      </c>
      <c r="O8" s="125" t="str">
        <f t="shared" si="0"/>
        <v>CLL</v>
      </c>
      <c r="P8" s="49"/>
    </row>
    <row r="9" spans="1:16" x14ac:dyDescent="0.35">
      <c r="A9" s="125" t="s">
        <v>274</v>
      </c>
      <c r="B9" s="114">
        <v>1.34</v>
      </c>
      <c r="C9" s="114">
        <v>0</v>
      </c>
      <c r="D9" s="114">
        <v>603.61</v>
      </c>
      <c r="E9" s="114">
        <v>0</v>
      </c>
      <c r="F9" s="114">
        <v>604.95000000000005</v>
      </c>
      <c r="G9" s="114">
        <v>165.66</v>
      </c>
      <c r="H9" s="114">
        <v>350.79</v>
      </c>
      <c r="I9" s="114">
        <v>389.24</v>
      </c>
      <c r="J9" s="114">
        <v>0</v>
      </c>
      <c r="K9" s="114">
        <v>-376.13</v>
      </c>
      <c r="L9" s="114">
        <v>529.55999999999995</v>
      </c>
      <c r="M9" s="114">
        <v>75.39</v>
      </c>
      <c r="N9" s="114">
        <v>0</v>
      </c>
      <c r="O9" s="125" t="str">
        <f t="shared" si="0"/>
        <v>AUST</v>
      </c>
      <c r="P9" s="49"/>
    </row>
    <row r="10" spans="1:16" x14ac:dyDescent="0.35">
      <c r="A10" s="140" t="s">
        <v>275</v>
      </c>
      <c r="B10" s="114">
        <v>0</v>
      </c>
      <c r="C10" s="114">
        <v>0</v>
      </c>
      <c r="D10" s="114">
        <v>5431</v>
      </c>
      <c r="E10" s="114">
        <v>0</v>
      </c>
      <c r="F10" s="114">
        <v>5431</v>
      </c>
      <c r="G10" s="114">
        <v>0</v>
      </c>
      <c r="H10" s="114">
        <v>2361</v>
      </c>
      <c r="I10" s="114">
        <v>2014</v>
      </c>
      <c r="J10" s="114">
        <v>0</v>
      </c>
      <c r="K10" s="114">
        <v>0</v>
      </c>
      <c r="L10" s="114">
        <v>4375</v>
      </c>
      <c r="M10" s="114">
        <v>1056</v>
      </c>
      <c r="N10" s="114">
        <v>0</v>
      </c>
      <c r="O10" s="125" t="str">
        <f t="shared" si="0"/>
        <v>IOOF</v>
      </c>
      <c r="P10" s="49"/>
    </row>
    <row r="11" spans="1:16" x14ac:dyDescent="0.35">
      <c r="A11" s="125" t="s">
        <v>276</v>
      </c>
      <c r="B11" s="114">
        <v>0</v>
      </c>
      <c r="C11" s="114">
        <v>0</v>
      </c>
      <c r="D11" s="114">
        <v>4679</v>
      </c>
      <c r="E11" s="114">
        <v>0</v>
      </c>
      <c r="F11" s="114">
        <v>4679</v>
      </c>
      <c r="G11" s="114">
        <v>0</v>
      </c>
      <c r="H11" s="114">
        <v>3262</v>
      </c>
      <c r="I11" s="114">
        <v>1026</v>
      </c>
      <c r="J11" s="114">
        <v>0</v>
      </c>
      <c r="K11" s="114">
        <v>0</v>
      </c>
      <c r="L11" s="114">
        <v>4288</v>
      </c>
      <c r="M11" s="114">
        <v>391</v>
      </c>
      <c r="N11" s="114">
        <v>0</v>
      </c>
      <c r="O11" s="125" t="str">
        <f t="shared" si="0"/>
        <v>KEYI</v>
      </c>
      <c r="P11" s="49"/>
    </row>
    <row r="12" spans="1:16" x14ac:dyDescent="0.35">
      <c r="A12" s="125" t="s">
        <v>277</v>
      </c>
      <c r="B12" s="114">
        <v>258.71899999999999</v>
      </c>
      <c r="C12" s="114">
        <v>0</v>
      </c>
      <c r="D12" s="114">
        <v>100450.927</v>
      </c>
      <c r="E12" s="114">
        <v>0</v>
      </c>
      <c r="F12" s="114">
        <v>100709.64599999999</v>
      </c>
      <c r="G12" s="114">
        <v>1061.0920000000001</v>
      </c>
      <c r="H12" s="114">
        <v>15185.85</v>
      </c>
      <c r="I12" s="114">
        <v>64561.074999999997</v>
      </c>
      <c r="J12" s="114">
        <v>0</v>
      </c>
      <c r="K12" s="114">
        <v>59.686</v>
      </c>
      <c r="L12" s="114">
        <v>80867.702999999994</v>
      </c>
      <c r="M12" s="114">
        <v>18893.922999999999</v>
      </c>
      <c r="N12" s="114">
        <v>948.02</v>
      </c>
      <c r="O12" s="125" t="str">
        <f t="shared" si="0"/>
        <v>LAFS</v>
      </c>
      <c r="P12" s="49"/>
    </row>
    <row r="13" spans="1:16" x14ac:dyDescent="0.35">
      <c r="A13" s="125" t="s">
        <v>278</v>
      </c>
      <c r="B13" s="114">
        <v>0</v>
      </c>
      <c r="C13" s="114">
        <v>0</v>
      </c>
      <c r="D13" s="114">
        <v>239</v>
      </c>
      <c r="E13" s="114">
        <v>0</v>
      </c>
      <c r="F13" s="114">
        <v>239</v>
      </c>
      <c r="G13" s="114">
        <v>0</v>
      </c>
      <c r="H13" s="114">
        <v>209</v>
      </c>
      <c r="I13" s="114">
        <v>30</v>
      </c>
      <c r="J13" s="114">
        <v>0</v>
      </c>
      <c r="K13" s="114">
        <v>0</v>
      </c>
      <c r="L13" s="114">
        <v>239</v>
      </c>
      <c r="M13" s="114">
        <v>0</v>
      </c>
      <c r="N13" s="114">
        <v>0</v>
      </c>
      <c r="O13" s="125" t="str">
        <f t="shared" si="0"/>
        <v>NFSL</v>
      </c>
      <c r="P13" s="49"/>
    </row>
    <row r="14" spans="1:16" x14ac:dyDescent="0.35">
      <c r="A14" s="125" t="s">
        <v>279</v>
      </c>
      <c r="B14" s="114">
        <v>23236.723000000002</v>
      </c>
      <c r="C14" s="114">
        <v>0</v>
      </c>
      <c r="D14" s="114">
        <v>946.23699999999997</v>
      </c>
      <c r="E14" s="114">
        <v>17784.493999999999</v>
      </c>
      <c r="F14" s="114">
        <v>41967.453999999998</v>
      </c>
      <c r="G14" s="114">
        <v>1787.489</v>
      </c>
      <c r="H14" s="114">
        <v>47293.464999999997</v>
      </c>
      <c r="I14" s="114">
        <v>-15269.848</v>
      </c>
      <c r="J14" s="114">
        <v>0</v>
      </c>
      <c r="K14" s="114">
        <v>-2E-3</v>
      </c>
      <c r="L14" s="114">
        <v>33811.103999999999</v>
      </c>
      <c r="M14" s="114">
        <v>2525.5940000000001</v>
      </c>
      <c r="N14" s="114">
        <v>5630.7560000000003</v>
      </c>
      <c r="O14" s="125" t="str">
        <f t="shared" si="0"/>
        <v>NOLL</v>
      </c>
      <c r="P14" s="49"/>
    </row>
    <row r="15" spans="1:16" x14ac:dyDescent="0.35">
      <c r="A15" s="125" t="s">
        <v>280</v>
      </c>
      <c r="B15" s="114"/>
      <c r="C15" s="114"/>
      <c r="D15" s="114"/>
      <c r="E15" s="114"/>
      <c r="F15" s="114"/>
      <c r="G15" s="114"/>
      <c r="H15" s="114"/>
      <c r="I15" s="114"/>
      <c r="J15" s="114"/>
      <c r="K15" s="114"/>
      <c r="L15" s="114"/>
      <c r="M15" s="114"/>
      <c r="N15" s="114"/>
      <c r="O15" s="125" t="str">
        <f t="shared" si="0"/>
        <v>OFGF</v>
      </c>
      <c r="P15" s="49"/>
    </row>
    <row r="16" spans="1:16" x14ac:dyDescent="0.35">
      <c r="A16" s="125" t="s">
        <v>281</v>
      </c>
      <c r="B16" s="114">
        <v>773.00519999999995</v>
      </c>
      <c r="C16" s="114">
        <v>0</v>
      </c>
      <c r="D16" s="114">
        <v>17210.40036</v>
      </c>
      <c r="E16" s="114">
        <v>0.22148000000000001</v>
      </c>
      <c r="F16" s="114">
        <v>17983.627039999999</v>
      </c>
      <c r="G16" s="114">
        <v>690.82335999999998</v>
      </c>
      <c r="H16" s="114">
        <v>1840.1573599999999</v>
      </c>
      <c r="I16" s="114">
        <v>14954.269319999999</v>
      </c>
      <c r="J16" s="114">
        <v>0</v>
      </c>
      <c r="K16" s="114">
        <v>0</v>
      </c>
      <c r="L16" s="114">
        <v>17485.250039999999</v>
      </c>
      <c r="M16" s="114">
        <v>498.37700000000001</v>
      </c>
      <c r="N16" s="114">
        <v>0</v>
      </c>
      <c r="O16" s="125" t="str">
        <f t="shared" si="0"/>
        <v>SFSL</v>
      </c>
      <c r="P16" s="49"/>
    </row>
    <row r="17" spans="1:16" x14ac:dyDescent="0.35">
      <c r="A17" s="125"/>
      <c r="B17" s="114"/>
      <c r="C17" s="114"/>
      <c r="D17" s="114"/>
      <c r="E17" s="114"/>
      <c r="F17" s="114"/>
      <c r="G17" s="114"/>
      <c r="H17" s="114"/>
      <c r="I17" s="114"/>
      <c r="J17" s="114"/>
      <c r="K17" s="114"/>
      <c r="L17" s="114"/>
      <c r="M17" s="114"/>
      <c r="N17" s="114"/>
      <c r="O17" s="125"/>
      <c r="P17" s="49"/>
    </row>
    <row r="18" spans="1:16" ht="11.65" x14ac:dyDescent="0.35">
      <c r="A18" s="72"/>
      <c r="B18" s="72"/>
      <c r="C18" s="72"/>
      <c r="D18" s="72"/>
      <c r="E18" s="72"/>
      <c r="F18" s="72"/>
      <c r="G18" s="72"/>
      <c r="H18" s="72"/>
      <c r="I18" s="72"/>
      <c r="J18" s="72"/>
      <c r="K18" s="72"/>
      <c r="L18" s="72"/>
      <c r="M18" s="72"/>
      <c r="N18" s="72"/>
      <c r="O18" s="72"/>
      <c r="P18" s="73"/>
    </row>
  </sheetData>
  <mergeCells count="6">
    <mergeCell ref="A3:G3"/>
    <mergeCell ref="H3:O3"/>
    <mergeCell ref="A1:G1"/>
    <mergeCell ref="H1:O1"/>
    <mergeCell ref="A2:G2"/>
    <mergeCell ref="H2:O2"/>
  </mergeCells>
  <phoneticPr fontId="0" type="noConversion"/>
  <printOptions horizontalCentered="1"/>
  <pageMargins left="0.70866141732283472" right="0.70866141732283472" top="0.74803149606299213" bottom="0.74803149606299213" header="0.31496062992125984" footer="0.31496062992125984"/>
  <pageSetup paperSize="9" fitToWidth="2" orientation="portrait" r:id="rId1"/>
  <headerFooter>
    <oddFooter>&amp;LAustralian Prudential Regulation Authority&amp;R&amp;P</oddFooter>
  </headerFooter>
  <colBreaks count="1" manualBreakCount="1">
    <brk id="7" max="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Y20"/>
  <sheetViews>
    <sheetView showGridLines="0" zoomScaleNormal="100" workbookViewId="0">
      <selection sqref="A1:H1"/>
    </sheetView>
  </sheetViews>
  <sheetFormatPr defaultRowHeight="10.5" x14ac:dyDescent="0.35"/>
  <cols>
    <col min="1" max="1" width="12.453125" style="2" customWidth="1"/>
    <col min="2" max="13" width="14.453125" style="2" customWidth="1"/>
    <col min="14" max="14" width="19.453125" style="2" customWidth="1"/>
    <col min="15" max="16" width="14.453125" style="2" customWidth="1"/>
    <col min="17" max="17" width="14.54296875" style="87" bestFit="1" customWidth="1"/>
  </cols>
  <sheetData>
    <row r="1" spans="1:25" ht="27" customHeight="1" x14ac:dyDescent="0.35">
      <c r="A1" s="293" t="s">
        <v>198</v>
      </c>
      <c r="B1" s="294"/>
      <c r="C1" s="294"/>
      <c r="D1" s="294"/>
      <c r="E1" s="294"/>
      <c r="F1" s="294"/>
      <c r="G1" s="294"/>
      <c r="H1" s="295"/>
      <c r="I1" s="293" t="s">
        <v>199</v>
      </c>
      <c r="J1" s="294"/>
      <c r="K1" s="294"/>
      <c r="L1" s="294"/>
      <c r="M1" s="294"/>
      <c r="N1" s="294"/>
      <c r="O1" s="294"/>
      <c r="P1" s="294"/>
      <c r="Q1" s="88"/>
      <c r="R1" s="74"/>
      <c r="S1" s="74"/>
      <c r="T1" s="74"/>
      <c r="U1" s="74"/>
      <c r="V1" s="74"/>
      <c r="W1" s="74"/>
      <c r="X1" s="74"/>
      <c r="Y1" s="74"/>
    </row>
    <row r="2" spans="1:25" s="36" customFormat="1" ht="27" customHeight="1" x14ac:dyDescent="0.45">
      <c r="A2" s="280" t="str">
        <f>CONCATENATE("Year end ",TEXT(EOMONTH(DATEVALUE('Friendly Societies'!A5), 0),"DD MMMM YYYY"))</f>
        <v>Year end 30 June 2019</v>
      </c>
      <c r="B2" s="280"/>
      <c r="C2" s="280"/>
      <c r="D2" s="280"/>
      <c r="E2" s="280"/>
      <c r="F2" s="280"/>
      <c r="G2" s="280"/>
      <c r="H2" s="77"/>
      <c r="I2" s="280" t="str">
        <f>CONCATENATE("Year end ",TEXT(EOMONTH(DATEVALUE('Friendly Societies'!A5), 0),"DD MMMM YYYY"))</f>
        <v>Year end 30 June 2019</v>
      </c>
      <c r="J2" s="280"/>
      <c r="K2" s="280"/>
      <c r="L2" s="280"/>
      <c r="M2" s="280"/>
      <c r="N2" s="280"/>
      <c r="O2" s="280"/>
      <c r="P2" s="280"/>
      <c r="Q2" s="89"/>
    </row>
    <row r="3" spans="1:25" ht="19.5" customHeight="1" x14ac:dyDescent="0.35">
      <c r="A3" s="281" t="s">
        <v>121</v>
      </c>
      <c r="B3" s="290"/>
      <c r="C3" s="290"/>
      <c r="D3" s="290"/>
      <c r="E3" s="290"/>
      <c r="F3" s="290"/>
      <c r="G3" s="290"/>
      <c r="H3" s="78"/>
      <c r="I3" s="281" t="s">
        <v>121</v>
      </c>
      <c r="J3" s="281"/>
      <c r="K3" s="281"/>
      <c r="L3" s="281"/>
      <c r="M3" s="281"/>
      <c r="N3" s="281"/>
      <c r="O3" s="281"/>
      <c r="P3" s="286"/>
    </row>
    <row r="4" spans="1:25" ht="54.75" customHeight="1" x14ac:dyDescent="0.35">
      <c r="A4" s="3" t="s">
        <v>243</v>
      </c>
      <c r="B4" s="3" t="s">
        <v>123</v>
      </c>
      <c r="C4" s="3" t="s">
        <v>54</v>
      </c>
      <c r="D4" s="3" t="s">
        <v>124</v>
      </c>
      <c r="E4" s="3" t="s">
        <v>5</v>
      </c>
      <c r="F4" s="3" t="s">
        <v>52</v>
      </c>
      <c r="G4" s="3" t="s">
        <v>282</v>
      </c>
      <c r="H4" s="3" t="s">
        <v>144</v>
      </c>
      <c r="I4" s="3" t="s">
        <v>88</v>
      </c>
      <c r="J4" s="3" t="s">
        <v>14</v>
      </c>
      <c r="K4" s="3" t="s">
        <v>53</v>
      </c>
      <c r="L4" s="3" t="s">
        <v>6</v>
      </c>
      <c r="M4" s="3" t="s">
        <v>7</v>
      </c>
      <c r="N4" s="3" t="s">
        <v>1</v>
      </c>
      <c r="O4" s="3" t="s">
        <v>11</v>
      </c>
      <c r="P4" s="3" t="s">
        <v>243</v>
      </c>
      <c r="Q4" s="90"/>
    </row>
    <row r="5" spans="1:25" x14ac:dyDescent="0.35">
      <c r="A5" s="125" t="s">
        <v>270</v>
      </c>
      <c r="B5" s="114">
        <v>23725.78</v>
      </c>
      <c r="C5" s="114">
        <v>346155.61599999998</v>
      </c>
      <c r="D5" s="114">
        <v>6625.12</v>
      </c>
      <c r="E5" s="114">
        <v>376506.516</v>
      </c>
      <c r="F5" s="114">
        <v>351048.141</v>
      </c>
      <c r="G5" s="114">
        <v>0</v>
      </c>
      <c r="H5" s="114">
        <v>3498.9409999999998</v>
      </c>
      <c r="I5" s="114">
        <v>875.96699999999998</v>
      </c>
      <c r="J5" s="114">
        <v>0</v>
      </c>
      <c r="K5" s="114">
        <v>0</v>
      </c>
      <c r="L5" s="114">
        <v>355423.049</v>
      </c>
      <c r="M5" s="114">
        <v>0</v>
      </c>
      <c r="N5" s="114">
        <v>21083.467000000001</v>
      </c>
      <c r="O5" s="114">
        <v>21083.467000000001</v>
      </c>
      <c r="P5" s="125" t="str">
        <f>A5</f>
        <v>AOFV</v>
      </c>
    </row>
    <row r="6" spans="1:25" x14ac:dyDescent="0.35">
      <c r="A6" s="125" t="s">
        <v>271</v>
      </c>
      <c r="B6" s="114">
        <v>7074.3081199999997</v>
      </c>
      <c r="C6" s="114">
        <v>156671.56878999999</v>
      </c>
      <c r="D6" s="114">
        <v>405.05538999999999</v>
      </c>
      <c r="E6" s="114">
        <v>164150.93229999999</v>
      </c>
      <c r="F6" s="114">
        <v>154942.67696000001</v>
      </c>
      <c r="G6" s="114">
        <v>0</v>
      </c>
      <c r="H6" s="114">
        <v>926.73923000000002</v>
      </c>
      <c r="I6" s="114">
        <v>623.18939999999998</v>
      </c>
      <c r="J6" s="114">
        <v>0</v>
      </c>
      <c r="K6" s="114">
        <v>0</v>
      </c>
      <c r="L6" s="114">
        <v>156492.60558999999</v>
      </c>
      <c r="M6" s="114">
        <v>1</v>
      </c>
      <c r="N6" s="114">
        <v>7657.3267100000003</v>
      </c>
      <c r="O6" s="114">
        <v>7658.3267100000003</v>
      </c>
      <c r="P6" s="125" t="str">
        <f t="shared" ref="P6:P16" si="0">A6</f>
        <v>AFSL</v>
      </c>
    </row>
    <row r="7" spans="1:25" x14ac:dyDescent="0.35">
      <c r="A7" s="125" t="s">
        <v>272</v>
      </c>
      <c r="B7" s="114">
        <v>39273.891000000003</v>
      </c>
      <c r="C7" s="114">
        <v>1249046.713</v>
      </c>
      <c r="D7" s="114">
        <v>22097.896000000001</v>
      </c>
      <c r="E7" s="114">
        <v>1310418.5</v>
      </c>
      <c r="F7" s="114">
        <v>1186006.4939999999</v>
      </c>
      <c r="G7" s="114">
        <v>0</v>
      </c>
      <c r="H7" s="114">
        <v>5804.5259999999998</v>
      </c>
      <c r="I7" s="114">
        <v>23778.302</v>
      </c>
      <c r="J7" s="114">
        <v>0</v>
      </c>
      <c r="K7" s="114">
        <v>3257.44</v>
      </c>
      <c r="L7" s="114">
        <v>1218846.7620000001</v>
      </c>
      <c r="M7" s="114">
        <v>0</v>
      </c>
      <c r="N7" s="114">
        <v>91571.736999999994</v>
      </c>
      <c r="O7" s="114">
        <v>91571.736999999994</v>
      </c>
      <c r="P7" s="125" t="str">
        <f t="shared" si="0"/>
        <v>ASGF</v>
      </c>
    </row>
    <row r="8" spans="1:25" x14ac:dyDescent="0.35">
      <c r="A8" s="125" t="s">
        <v>273</v>
      </c>
      <c r="B8" s="114">
        <v>37009</v>
      </c>
      <c r="C8" s="114">
        <v>318106</v>
      </c>
      <c r="D8" s="114">
        <v>-3886</v>
      </c>
      <c r="E8" s="114">
        <v>351229</v>
      </c>
      <c r="F8" s="114">
        <v>335405</v>
      </c>
      <c r="G8" s="114">
        <v>0</v>
      </c>
      <c r="H8" s="114">
        <v>1378</v>
      </c>
      <c r="I8" s="114">
        <v>6735</v>
      </c>
      <c r="J8" s="114">
        <v>0</v>
      </c>
      <c r="K8" s="114">
        <v>983</v>
      </c>
      <c r="L8" s="114">
        <v>344501</v>
      </c>
      <c r="M8" s="114">
        <v>5000</v>
      </c>
      <c r="N8" s="114">
        <v>1728</v>
      </c>
      <c r="O8" s="114">
        <v>6728</v>
      </c>
      <c r="P8" s="125" t="str">
        <f t="shared" si="0"/>
        <v>CLL</v>
      </c>
    </row>
    <row r="9" spans="1:25" x14ac:dyDescent="0.35">
      <c r="A9" s="125" t="s">
        <v>274</v>
      </c>
      <c r="B9" s="114">
        <v>99578.68</v>
      </c>
      <c r="C9" s="114">
        <v>993723.25</v>
      </c>
      <c r="D9" s="114">
        <v>21230.46</v>
      </c>
      <c r="E9" s="114">
        <v>1114532.3899999999</v>
      </c>
      <c r="F9" s="114">
        <v>1070512.1100000001</v>
      </c>
      <c r="G9" s="114">
        <v>744.65</v>
      </c>
      <c r="H9" s="114">
        <v>1116.48</v>
      </c>
      <c r="I9" s="114">
        <v>25228.11</v>
      </c>
      <c r="J9" s="114">
        <v>0</v>
      </c>
      <c r="K9" s="114">
        <v>0</v>
      </c>
      <c r="L9" s="114">
        <v>1097601.3500000001</v>
      </c>
      <c r="M9" s="114">
        <v>7149.98</v>
      </c>
      <c r="N9" s="114">
        <v>9781.06</v>
      </c>
      <c r="O9" s="114">
        <v>16931.04</v>
      </c>
      <c r="P9" s="125" t="str">
        <f t="shared" si="0"/>
        <v>AUST</v>
      </c>
    </row>
    <row r="10" spans="1:25" x14ac:dyDescent="0.35">
      <c r="A10" s="140" t="s">
        <v>275</v>
      </c>
      <c r="B10" s="114">
        <v>14618</v>
      </c>
      <c r="C10" s="114">
        <v>997580</v>
      </c>
      <c r="D10" s="114">
        <v>57512</v>
      </c>
      <c r="E10" s="114">
        <v>1069710</v>
      </c>
      <c r="F10" s="114">
        <v>1022777</v>
      </c>
      <c r="G10" s="114">
        <v>14307</v>
      </c>
      <c r="H10" s="114">
        <v>4044</v>
      </c>
      <c r="I10" s="114">
        <v>11017</v>
      </c>
      <c r="J10" s="114">
        <v>0</v>
      </c>
      <c r="K10" s="114">
        <v>1538</v>
      </c>
      <c r="L10" s="114">
        <v>1053683</v>
      </c>
      <c r="M10" s="114">
        <v>6000</v>
      </c>
      <c r="N10" s="114">
        <v>10027</v>
      </c>
      <c r="O10" s="114">
        <v>16027</v>
      </c>
      <c r="P10" s="125" t="str">
        <f t="shared" si="0"/>
        <v>IOOF</v>
      </c>
    </row>
    <row r="11" spans="1:25" x14ac:dyDescent="0.35">
      <c r="A11" s="125" t="s">
        <v>276</v>
      </c>
      <c r="B11" s="114">
        <v>7278</v>
      </c>
      <c r="C11" s="114">
        <v>251491</v>
      </c>
      <c r="D11" s="114">
        <v>9924</v>
      </c>
      <c r="E11" s="114">
        <v>268693</v>
      </c>
      <c r="F11" s="114">
        <v>212198</v>
      </c>
      <c r="G11" s="114">
        <v>0</v>
      </c>
      <c r="H11" s="114">
        <v>18454</v>
      </c>
      <c r="I11" s="114">
        <v>8725</v>
      </c>
      <c r="J11" s="114">
        <v>0</v>
      </c>
      <c r="K11" s="114">
        <v>0</v>
      </c>
      <c r="L11" s="114">
        <v>239377</v>
      </c>
      <c r="M11" s="114">
        <v>0</v>
      </c>
      <c r="N11" s="114">
        <v>29316</v>
      </c>
      <c r="O11" s="114">
        <v>29316</v>
      </c>
      <c r="P11" s="125" t="str">
        <f t="shared" si="0"/>
        <v>KEYI</v>
      </c>
    </row>
    <row r="12" spans="1:25" x14ac:dyDescent="0.35">
      <c r="A12" s="125" t="s">
        <v>277</v>
      </c>
      <c r="B12" s="114">
        <v>214039.511</v>
      </c>
      <c r="C12" s="114">
        <v>2078985.807</v>
      </c>
      <c r="D12" s="114">
        <v>78422.888000000006</v>
      </c>
      <c r="E12" s="114">
        <v>2371448.2059999998</v>
      </c>
      <c r="F12" s="114">
        <v>2272615.665</v>
      </c>
      <c r="G12" s="114">
        <v>0</v>
      </c>
      <c r="H12" s="114">
        <v>0</v>
      </c>
      <c r="I12" s="114">
        <v>28798.504000000001</v>
      </c>
      <c r="J12" s="114">
        <v>0</v>
      </c>
      <c r="K12" s="114">
        <v>45959.612000000001</v>
      </c>
      <c r="L12" s="114">
        <v>2347373.781</v>
      </c>
      <c r="M12" s="114">
        <v>6079.76</v>
      </c>
      <c r="N12" s="114">
        <v>17994.86967</v>
      </c>
      <c r="O12" s="114">
        <v>24074.629669999998</v>
      </c>
      <c r="P12" s="125" t="str">
        <f t="shared" si="0"/>
        <v>LAFS</v>
      </c>
    </row>
    <row r="13" spans="1:25" x14ac:dyDescent="0.35">
      <c r="A13" s="125" t="s">
        <v>278</v>
      </c>
      <c r="B13" s="114">
        <v>15679</v>
      </c>
      <c r="C13" s="114">
        <v>0</v>
      </c>
      <c r="D13" s="114">
        <v>3</v>
      </c>
      <c r="E13" s="114">
        <v>15682</v>
      </c>
      <c r="F13" s="114">
        <v>15202</v>
      </c>
      <c r="G13" s="114">
        <v>0</v>
      </c>
      <c r="H13" s="114">
        <v>121</v>
      </c>
      <c r="I13" s="114">
        <v>6</v>
      </c>
      <c r="J13" s="114">
        <v>0</v>
      </c>
      <c r="K13" s="114">
        <v>0</v>
      </c>
      <c r="L13" s="114">
        <v>15329</v>
      </c>
      <c r="M13" s="114">
        <v>0</v>
      </c>
      <c r="N13" s="114">
        <v>353</v>
      </c>
      <c r="O13" s="114">
        <v>353</v>
      </c>
      <c r="P13" s="125" t="str">
        <f t="shared" si="0"/>
        <v>NFSL</v>
      </c>
    </row>
    <row r="14" spans="1:25" x14ac:dyDescent="0.35">
      <c r="A14" s="125" t="s">
        <v>279</v>
      </c>
      <c r="B14" s="114">
        <v>10053.352999999999</v>
      </c>
      <c r="C14" s="114">
        <v>13024.259</v>
      </c>
      <c r="D14" s="114">
        <v>25027.559000000001</v>
      </c>
      <c r="E14" s="114">
        <v>48105.171000000002</v>
      </c>
      <c r="F14" s="114">
        <v>-8353.1919999999991</v>
      </c>
      <c r="G14" s="114">
        <v>0</v>
      </c>
      <c r="H14" s="114">
        <v>2510.884</v>
      </c>
      <c r="I14" s="114">
        <v>1490.287</v>
      </c>
      <c r="J14" s="114">
        <v>0</v>
      </c>
      <c r="K14" s="114">
        <v>6662.1949999999997</v>
      </c>
      <c r="L14" s="114">
        <v>2310.174</v>
      </c>
      <c r="M14" s="114">
        <v>37121.794000000002</v>
      </c>
      <c r="N14" s="114">
        <v>8673.2019999999993</v>
      </c>
      <c r="O14" s="114">
        <v>45794.995999999999</v>
      </c>
      <c r="P14" s="125" t="str">
        <f t="shared" si="0"/>
        <v>NOLL</v>
      </c>
    </row>
    <row r="15" spans="1:25" x14ac:dyDescent="0.35">
      <c r="A15" s="125" t="s">
        <v>280</v>
      </c>
      <c r="B15" s="114">
        <v>11233</v>
      </c>
      <c r="C15" s="114">
        <v>498272</v>
      </c>
      <c r="D15" s="114">
        <v>28374</v>
      </c>
      <c r="E15" s="114">
        <v>537879</v>
      </c>
      <c r="F15" s="114">
        <v>534064</v>
      </c>
      <c r="G15" s="114">
        <v>0</v>
      </c>
      <c r="H15" s="114">
        <v>2351</v>
      </c>
      <c r="I15" s="114">
        <v>-604</v>
      </c>
      <c r="J15" s="114">
        <v>0</v>
      </c>
      <c r="K15" s="114">
        <v>338</v>
      </c>
      <c r="L15" s="114">
        <v>536149</v>
      </c>
      <c r="M15" s="114">
        <v>0</v>
      </c>
      <c r="N15" s="114">
        <v>1730</v>
      </c>
      <c r="O15" s="114">
        <v>1730</v>
      </c>
      <c r="P15" s="125" t="str">
        <f t="shared" si="0"/>
        <v>OFGF</v>
      </c>
    </row>
    <row r="16" spans="1:25" x14ac:dyDescent="0.35">
      <c r="A16" s="125" t="s">
        <v>281</v>
      </c>
      <c r="B16" s="114">
        <v>1271.3747900000001</v>
      </c>
      <c r="C16" s="114">
        <v>169713.03797</v>
      </c>
      <c r="D16" s="114">
        <v>187.84153000000001</v>
      </c>
      <c r="E16" s="114">
        <v>171172.25429000001</v>
      </c>
      <c r="F16" s="114">
        <v>157990.05674999999</v>
      </c>
      <c r="G16" s="114">
        <v>0</v>
      </c>
      <c r="H16" s="114">
        <v>148.15516</v>
      </c>
      <c r="I16" s="114">
        <v>931.41471000000001</v>
      </c>
      <c r="J16" s="114">
        <v>0</v>
      </c>
      <c r="K16" s="114">
        <v>0</v>
      </c>
      <c r="L16" s="114">
        <v>159069.62662</v>
      </c>
      <c r="M16" s="114">
        <v>0</v>
      </c>
      <c r="N16" s="114">
        <v>12102.626770000001</v>
      </c>
      <c r="O16" s="114">
        <v>12102.626770000001</v>
      </c>
      <c r="P16" s="125" t="str">
        <f t="shared" si="0"/>
        <v>SFSL</v>
      </c>
    </row>
    <row r="17" spans="1:16" x14ac:dyDescent="0.35">
      <c r="A17" s="125"/>
      <c r="B17" s="114"/>
      <c r="C17" s="114"/>
      <c r="D17" s="114"/>
      <c r="E17" s="114"/>
      <c r="F17" s="114"/>
      <c r="G17" s="114"/>
      <c r="H17" s="114"/>
      <c r="I17" s="114"/>
      <c r="J17" s="114"/>
      <c r="K17" s="114"/>
      <c r="L17" s="114"/>
      <c r="M17" s="114"/>
      <c r="N17" s="114"/>
      <c r="O17" s="114"/>
      <c r="P17" s="125"/>
    </row>
    <row r="18" spans="1:16" x14ac:dyDescent="0.35">
      <c r="A18" s="5"/>
      <c r="B18" s="5"/>
      <c r="C18" s="5"/>
      <c r="D18" s="5"/>
      <c r="E18" s="5"/>
      <c r="F18" s="5"/>
      <c r="G18" s="5"/>
      <c r="H18" s="5"/>
      <c r="I18" s="5"/>
      <c r="J18" s="5"/>
      <c r="K18" s="5"/>
      <c r="L18" s="5"/>
      <c r="M18" s="5"/>
      <c r="N18" s="5"/>
      <c r="O18" s="5"/>
      <c r="P18" s="5"/>
    </row>
    <row r="20" spans="1:16" ht="15.4" x14ac:dyDescent="0.45">
      <c r="A20" s="33"/>
    </row>
  </sheetData>
  <mergeCells count="6">
    <mergeCell ref="A3:G3"/>
    <mergeCell ref="I3:P3"/>
    <mergeCell ref="I1:P1"/>
    <mergeCell ref="A2:G2"/>
    <mergeCell ref="I2:P2"/>
    <mergeCell ref="A1:H1"/>
  </mergeCells>
  <phoneticPr fontId="0" type="noConversion"/>
  <printOptions horizontalCentered="1"/>
  <pageMargins left="0.70866141732283472" right="0.70866141732283472" top="0.98425196850393704" bottom="0.98425196850393704" header="0.31496062992125984" footer="0.31496062992125984"/>
  <pageSetup paperSize="9" scale="94" orientation="portrait" r:id="rId1"/>
  <headerFooter alignWithMargins="0">
    <oddFooter>&amp;L&amp;"Trebuchet MS,Bold"Australian Prudential Regulation Authority&amp;R&amp;"Trebuchet MS,Bold"&amp;P</oddFooter>
  </headerFooter>
  <colBreaks count="1" manualBreakCount="1">
    <brk id="8" max="3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Y18"/>
  <sheetViews>
    <sheetView showGridLines="0" zoomScaleNormal="100" workbookViewId="0">
      <selection sqref="A1:H1"/>
    </sheetView>
  </sheetViews>
  <sheetFormatPr defaultRowHeight="10.5" x14ac:dyDescent="0.35"/>
  <cols>
    <col min="1" max="16" width="14.453125" style="2" customWidth="1"/>
    <col min="17" max="17" width="14.54296875" bestFit="1" customWidth="1"/>
  </cols>
  <sheetData>
    <row r="1" spans="1:25" ht="27" customHeight="1" x14ac:dyDescent="0.35">
      <c r="A1" s="293" t="s">
        <v>200</v>
      </c>
      <c r="B1" s="294"/>
      <c r="C1" s="294"/>
      <c r="D1" s="294"/>
      <c r="E1" s="294"/>
      <c r="F1" s="294"/>
      <c r="G1" s="294"/>
      <c r="H1" s="295"/>
      <c r="I1" s="293" t="s">
        <v>201</v>
      </c>
      <c r="J1" s="294"/>
      <c r="K1" s="294"/>
      <c r="L1" s="294"/>
      <c r="M1" s="294"/>
      <c r="N1" s="294"/>
      <c r="O1" s="294"/>
      <c r="P1" s="294"/>
      <c r="Q1" s="74"/>
      <c r="R1" s="74"/>
      <c r="S1" s="74"/>
      <c r="T1" s="74"/>
      <c r="U1" s="74"/>
      <c r="V1" s="74"/>
      <c r="W1" s="74"/>
      <c r="X1" s="74"/>
      <c r="Y1" s="74"/>
    </row>
    <row r="2" spans="1:25" s="36" customFormat="1" ht="27" customHeight="1" x14ac:dyDescent="0.45">
      <c r="A2" s="280" t="str">
        <f>CONCATENATE("Year end ",TEXT(EOMONTH(DATEVALUE('Friendly Societies'!A5), 0),"DD MMMM YYYY"))</f>
        <v>Year end 30 June 2019</v>
      </c>
      <c r="B2" s="280"/>
      <c r="C2" s="280"/>
      <c r="D2" s="280"/>
      <c r="E2" s="280"/>
      <c r="F2" s="280"/>
      <c r="G2" s="280"/>
      <c r="H2" s="77"/>
      <c r="I2" s="280" t="str">
        <f>CONCATENATE("Year end ",TEXT(EOMONTH(DATEVALUE('Friendly Societies'!A5), 0),"DD MMMM YYYY"))</f>
        <v>Year end 30 June 2019</v>
      </c>
      <c r="J2" s="280"/>
      <c r="K2" s="280"/>
      <c r="L2" s="280"/>
      <c r="M2" s="280"/>
      <c r="N2" s="280"/>
      <c r="O2" s="280"/>
      <c r="P2" s="280"/>
    </row>
    <row r="3" spans="1:25" ht="20.100000000000001" customHeight="1" x14ac:dyDescent="0.35">
      <c r="A3" s="281" t="s">
        <v>121</v>
      </c>
      <c r="B3" s="290"/>
      <c r="C3" s="290"/>
      <c r="D3" s="290"/>
      <c r="E3" s="290"/>
      <c r="F3" s="290"/>
      <c r="G3" s="290"/>
      <c r="H3" s="78"/>
      <c r="I3" s="281" t="s">
        <v>121</v>
      </c>
      <c r="J3" s="281"/>
      <c r="K3" s="281"/>
      <c r="L3" s="281"/>
      <c r="M3" s="281"/>
      <c r="N3" s="281"/>
      <c r="O3" s="281"/>
      <c r="P3" s="286"/>
    </row>
    <row r="4" spans="1:25" ht="54.75" customHeight="1" x14ac:dyDescent="0.35">
      <c r="A4" s="3" t="s">
        <v>243</v>
      </c>
      <c r="B4" s="3" t="s">
        <v>123</v>
      </c>
      <c r="C4" s="3" t="s">
        <v>54</v>
      </c>
      <c r="D4" s="3" t="s">
        <v>124</v>
      </c>
      <c r="E4" s="3" t="s">
        <v>5</v>
      </c>
      <c r="F4" s="3" t="s">
        <v>283</v>
      </c>
      <c r="G4" s="3" t="s">
        <v>282</v>
      </c>
      <c r="H4" s="3" t="s">
        <v>144</v>
      </c>
      <c r="I4" s="3" t="s">
        <v>88</v>
      </c>
      <c r="J4" s="3" t="s">
        <v>14</v>
      </c>
      <c r="K4" s="3" t="s">
        <v>53</v>
      </c>
      <c r="L4" s="3" t="s">
        <v>6</v>
      </c>
      <c r="M4" s="3" t="s">
        <v>7</v>
      </c>
      <c r="N4" s="3" t="s">
        <v>1</v>
      </c>
      <c r="O4" s="3" t="s">
        <v>11</v>
      </c>
      <c r="P4" s="3" t="s">
        <v>243</v>
      </c>
      <c r="Q4" s="90"/>
    </row>
    <row r="5" spans="1:25" x14ac:dyDescent="0.35">
      <c r="A5" s="125" t="s">
        <v>270</v>
      </c>
      <c r="B5" s="114"/>
      <c r="C5" s="114"/>
      <c r="D5" s="114"/>
      <c r="E5" s="114"/>
      <c r="F5" s="114"/>
      <c r="G5" s="114"/>
      <c r="H5" s="114"/>
      <c r="I5" s="114"/>
      <c r="J5" s="114"/>
      <c r="K5" s="114"/>
      <c r="L5" s="114"/>
      <c r="M5" s="114"/>
      <c r="N5" s="114"/>
      <c r="O5" s="114"/>
      <c r="P5" s="125" t="str">
        <f>A5</f>
        <v>AOFV</v>
      </c>
    </row>
    <row r="6" spans="1:25" x14ac:dyDescent="0.35">
      <c r="A6" s="125" t="s">
        <v>271</v>
      </c>
      <c r="B6" s="114"/>
      <c r="C6" s="114"/>
      <c r="D6" s="114"/>
      <c r="E6" s="114"/>
      <c r="F6" s="114"/>
      <c r="G6" s="114"/>
      <c r="H6" s="114"/>
      <c r="I6" s="114"/>
      <c r="J6" s="114"/>
      <c r="K6" s="114"/>
      <c r="L6" s="114"/>
      <c r="M6" s="114"/>
      <c r="N6" s="114"/>
      <c r="O6" s="114"/>
      <c r="P6" s="125" t="str">
        <f t="shared" ref="P6:P16" si="0">A6</f>
        <v>AFSL</v>
      </c>
    </row>
    <row r="7" spans="1:25" x14ac:dyDescent="0.35">
      <c r="A7" s="125" t="s">
        <v>272</v>
      </c>
      <c r="B7" s="114">
        <v>28974.994999999999</v>
      </c>
      <c r="C7" s="114">
        <v>1163409.1359999999</v>
      </c>
      <c r="D7" s="114">
        <v>390.43599999999998</v>
      </c>
      <c r="E7" s="114">
        <v>1192774.567</v>
      </c>
      <c r="F7" s="114">
        <v>1170044.0109999999</v>
      </c>
      <c r="G7" s="114">
        <v>1024.885</v>
      </c>
      <c r="H7" s="114">
        <v>0</v>
      </c>
      <c r="I7" s="114">
        <v>20270.008000000002</v>
      </c>
      <c r="J7" s="114">
        <v>0</v>
      </c>
      <c r="K7" s="114">
        <v>1435.663</v>
      </c>
      <c r="L7" s="114">
        <v>1192774.567</v>
      </c>
      <c r="M7" s="114">
        <v>0</v>
      </c>
      <c r="N7" s="114">
        <v>0</v>
      </c>
      <c r="O7" s="114">
        <v>0</v>
      </c>
      <c r="P7" s="125" t="str">
        <f t="shared" si="0"/>
        <v>ASGF</v>
      </c>
    </row>
    <row r="8" spans="1:25" x14ac:dyDescent="0.35">
      <c r="A8" s="125" t="s">
        <v>273</v>
      </c>
      <c r="B8" s="114">
        <v>1941</v>
      </c>
      <c r="C8" s="114">
        <v>153876</v>
      </c>
      <c r="D8" s="114">
        <v>465</v>
      </c>
      <c r="E8" s="114">
        <v>156282</v>
      </c>
      <c r="F8" s="114">
        <v>147996</v>
      </c>
      <c r="G8" s="114">
        <v>0</v>
      </c>
      <c r="H8" s="114">
        <v>1378</v>
      </c>
      <c r="I8" s="114">
        <v>6908</v>
      </c>
      <c r="J8" s="114">
        <v>0</v>
      </c>
      <c r="K8" s="114">
        <v>0</v>
      </c>
      <c r="L8" s="114">
        <v>156282</v>
      </c>
      <c r="M8" s="114">
        <v>0</v>
      </c>
      <c r="N8" s="114">
        <v>0</v>
      </c>
      <c r="O8" s="114">
        <v>0</v>
      </c>
      <c r="P8" s="125" t="str">
        <f t="shared" si="0"/>
        <v>CLL</v>
      </c>
    </row>
    <row r="9" spans="1:25" x14ac:dyDescent="0.35">
      <c r="A9" s="125" t="s">
        <v>274</v>
      </c>
      <c r="B9" s="114">
        <v>95353.18</v>
      </c>
      <c r="C9" s="114">
        <v>970601.89</v>
      </c>
      <c r="D9" s="114">
        <v>6818.17</v>
      </c>
      <c r="E9" s="114">
        <v>1072773.24</v>
      </c>
      <c r="F9" s="114">
        <v>1046314.54</v>
      </c>
      <c r="G9" s="114">
        <v>744.65</v>
      </c>
      <c r="H9" s="114">
        <v>684.13</v>
      </c>
      <c r="I9" s="114">
        <v>25029.91</v>
      </c>
      <c r="J9" s="114">
        <v>0</v>
      </c>
      <c r="K9" s="114">
        <v>0</v>
      </c>
      <c r="L9" s="114">
        <v>1072773.23</v>
      </c>
      <c r="M9" s="114">
        <v>0</v>
      </c>
      <c r="N9" s="114">
        <v>0</v>
      </c>
      <c r="O9" s="114">
        <v>0</v>
      </c>
      <c r="P9" s="125" t="str">
        <f t="shared" si="0"/>
        <v>AUST</v>
      </c>
    </row>
    <row r="10" spans="1:25" x14ac:dyDescent="0.35">
      <c r="A10" s="140" t="s">
        <v>275</v>
      </c>
      <c r="B10" s="114">
        <v>2899</v>
      </c>
      <c r="C10" s="114">
        <v>792841</v>
      </c>
      <c r="D10" s="114">
        <v>38337</v>
      </c>
      <c r="E10" s="114">
        <v>834077</v>
      </c>
      <c r="F10" s="114">
        <v>820338</v>
      </c>
      <c r="G10" s="114">
        <v>0</v>
      </c>
      <c r="H10" s="114">
        <v>3250</v>
      </c>
      <c r="I10" s="114">
        <v>10489</v>
      </c>
      <c r="J10" s="114">
        <v>0</v>
      </c>
      <c r="K10" s="114">
        <v>0</v>
      </c>
      <c r="L10" s="114">
        <v>834077</v>
      </c>
      <c r="M10" s="114">
        <v>0</v>
      </c>
      <c r="N10" s="114">
        <v>0</v>
      </c>
      <c r="O10" s="114">
        <v>0</v>
      </c>
      <c r="P10" s="125" t="str">
        <f t="shared" si="0"/>
        <v>IOOF</v>
      </c>
    </row>
    <row r="11" spans="1:25" x14ac:dyDescent="0.35">
      <c r="A11" s="125" t="s">
        <v>276</v>
      </c>
      <c r="B11" s="114">
        <v>586</v>
      </c>
      <c r="C11" s="114">
        <v>37659</v>
      </c>
      <c r="D11" s="114">
        <v>7</v>
      </c>
      <c r="E11" s="114">
        <v>38252</v>
      </c>
      <c r="F11" s="114">
        <v>37270</v>
      </c>
      <c r="G11" s="114">
        <v>0</v>
      </c>
      <c r="H11" s="114">
        <v>9</v>
      </c>
      <c r="I11" s="114">
        <v>973</v>
      </c>
      <c r="J11" s="114">
        <v>0</v>
      </c>
      <c r="K11" s="114">
        <v>0</v>
      </c>
      <c r="L11" s="114">
        <v>38252</v>
      </c>
      <c r="M11" s="114">
        <v>0</v>
      </c>
      <c r="N11" s="114">
        <v>0</v>
      </c>
      <c r="O11" s="114">
        <v>0</v>
      </c>
      <c r="P11" s="125" t="str">
        <f t="shared" si="0"/>
        <v>KEYI</v>
      </c>
    </row>
    <row r="12" spans="1:25" x14ac:dyDescent="0.35">
      <c r="A12" s="140" t="s">
        <v>277</v>
      </c>
      <c r="B12" s="114">
        <v>190575.826</v>
      </c>
      <c r="C12" s="114">
        <v>1046029.144</v>
      </c>
      <c r="D12" s="114">
        <v>27491.826000000001</v>
      </c>
      <c r="E12" s="114">
        <v>1264096.7960000001</v>
      </c>
      <c r="F12" s="114">
        <v>1242055.273</v>
      </c>
      <c r="G12" s="114">
        <v>0</v>
      </c>
      <c r="H12" s="114">
        <v>0</v>
      </c>
      <c r="I12" s="114">
        <v>12227.141</v>
      </c>
      <c r="J12" s="114">
        <v>0</v>
      </c>
      <c r="K12" s="114">
        <v>9814.5220000000008</v>
      </c>
      <c r="L12" s="114">
        <v>1264096.936</v>
      </c>
      <c r="M12" s="114">
        <v>0</v>
      </c>
      <c r="N12" s="114">
        <v>0</v>
      </c>
      <c r="O12" s="114">
        <v>0</v>
      </c>
      <c r="P12" s="125" t="str">
        <f t="shared" si="0"/>
        <v>LAFS</v>
      </c>
    </row>
    <row r="13" spans="1:25" x14ac:dyDescent="0.35">
      <c r="A13" s="125" t="s">
        <v>278</v>
      </c>
      <c r="B13" s="114"/>
      <c r="C13" s="114"/>
      <c r="D13" s="114"/>
      <c r="E13" s="114"/>
      <c r="F13" s="114"/>
      <c r="G13" s="114"/>
      <c r="H13" s="114"/>
      <c r="I13" s="114"/>
      <c r="J13" s="114"/>
      <c r="K13" s="114"/>
      <c r="L13" s="114"/>
      <c r="M13" s="114"/>
      <c r="N13" s="114"/>
      <c r="O13" s="114"/>
      <c r="P13" s="125" t="str">
        <f t="shared" si="0"/>
        <v>NFSL</v>
      </c>
    </row>
    <row r="14" spans="1:25" x14ac:dyDescent="0.35">
      <c r="A14" s="125" t="s">
        <v>279</v>
      </c>
      <c r="B14" s="114"/>
      <c r="C14" s="114"/>
      <c r="D14" s="114"/>
      <c r="E14" s="114"/>
      <c r="F14" s="114"/>
      <c r="G14" s="114"/>
      <c r="H14" s="114"/>
      <c r="I14" s="114"/>
      <c r="J14" s="114"/>
      <c r="K14" s="114"/>
      <c r="L14" s="114"/>
      <c r="M14" s="114"/>
      <c r="N14" s="114"/>
      <c r="O14" s="114"/>
      <c r="P14" s="125" t="str">
        <f t="shared" si="0"/>
        <v>NOLL</v>
      </c>
    </row>
    <row r="15" spans="1:25" x14ac:dyDescent="0.35">
      <c r="A15" s="125" t="s">
        <v>280</v>
      </c>
      <c r="B15" s="114">
        <v>9805</v>
      </c>
      <c r="C15" s="114">
        <v>498272</v>
      </c>
      <c r="D15" s="114">
        <v>27734</v>
      </c>
      <c r="E15" s="114">
        <v>535811</v>
      </c>
      <c r="F15" s="114">
        <v>534064</v>
      </c>
      <c r="G15" s="114">
        <v>0</v>
      </c>
      <c r="H15" s="114">
        <v>2351</v>
      </c>
      <c r="I15" s="114">
        <v>-604</v>
      </c>
      <c r="J15" s="114">
        <v>0</v>
      </c>
      <c r="K15" s="114">
        <v>0</v>
      </c>
      <c r="L15" s="114">
        <v>535811</v>
      </c>
      <c r="M15" s="114">
        <v>0</v>
      </c>
      <c r="N15" s="114">
        <v>0</v>
      </c>
      <c r="O15" s="114">
        <v>0</v>
      </c>
      <c r="P15" s="125" t="str">
        <f t="shared" si="0"/>
        <v>OFGF</v>
      </c>
    </row>
    <row r="16" spans="1:25" x14ac:dyDescent="0.35">
      <c r="A16" s="125" t="s">
        <v>281</v>
      </c>
      <c r="B16" s="114"/>
      <c r="C16" s="114"/>
      <c r="D16" s="114"/>
      <c r="E16" s="114"/>
      <c r="F16" s="114"/>
      <c r="G16" s="114"/>
      <c r="H16" s="114"/>
      <c r="I16" s="114"/>
      <c r="J16" s="114"/>
      <c r="K16" s="114"/>
      <c r="L16" s="114"/>
      <c r="M16" s="114"/>
      <c r="N16" s="114"/>
      <c r="O16" s="114"/>
      <c r="P16" s="125" t="str">
        <f t="shared" si="0"/>
        <v>SFSL</v>
      </c>
    </row>
    <row r="17" spans="1:16" x14ac:dyDescent="0.35">
      <c r="A17" s="125"/>
      <c r="B17" s="114"/>
      <c r="C17" s="114"/>
      <c r="D17" s="114"/>
      <c r="E17" s="114"/>
      <c r="F17" s="114"/>
      <c r="G17" s="114"/>
      <c r="H17" s="114"/>
      <c r="I17" s="114"/>
      <c r="J17" s="114"/>
      <c r="K17" s="114"/>
      <c r="L17" s="114"/>
      <c r="M17" s="114"/>
      <c r="N17" s="114"/>
      <c r="O17" s="114"/>
      <c r="P17" s="125"/>
    </row>
    <row r="18" spans="1:16" x14ac:dyDescent="0.35">
      <c r="A18" s="5"/>
      <c r="B18" s="5"/>
      <c r="C18" s="5"/>
      <c r="D18" s="5"/>
      <c r="E18" s="5"/>
      <c r="F18" s="5"/>
      <c r="G18" s="5"/>
      <c r="H18" s="5"/>
      <c r="I18" s="5"/>
      <c r="J18" s="5"/>
      <c r="K18" s="5"/>
      <c r="L18" s="5"/>
      <c r="M18" s="5"/>
      <c r="N18" s="5"/>
      <c r="O18" s="5"/>
      <c r="P18" s="5"/>
    </row>
  </sheetData>
  <mergeCells count="6">
    <mergeCell ref="I1:P1"/>
    <mergeCell ref="A2:G2"/>
    <mergeCell ref="I2:P2"/>
    <mergeCell ref="A1:H1"/>
    <mergeCell ref="A3:G3"/>
    <mergeCell ref="I3:P3"/>
  </mergeCells>
  <phoneticPr fontId="0" type="noConversion"/>
  <printOptions horizontalCentered="1"/>
  <pageMargins left="0.70866141732283472" right="0.70866141732283472" top="0.98425196850393704" bottom="0.98425196850393704" header="0.31496062992125984" footer="0.31496062992125984"/>
  <pageSetup paperSize="9" scale="90" orientation="portrait" r:id="rId1"/>
  <headerFooter alignWithMargins="0">
    <oddFooter>&amp;L&amp;"Trebuchet MS,Bold"Australian Prudential Regulation Authority&amp;R&amp;"Trebuchet MS,Bold"&amp;P</oddFooter>
  </headerFooter>
  <colBreaks count="1" manualBreakCount="1">
    <brk id="8" max="3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Y18"/>
  <sheetViews>
    <sheetView showGridLines="0" zoomScaleNormal="100" workbookViewId="0">
      <selection sqref="A1:H1"/>
    </sheetView>
  </sheetViews>
  <sheetFormatPr defaultRowHeight="10.5" x14ac:dyDescent="0.35"/>
  <cols>
    <col min="1" max="16" width="14.453125" style="2" customWidth="1"/>
    <col min="17" max="17" width="14.54296875" bestFit="1" customWidth="1"/>
  </cols>
  <sheetData>
    <row r="1" spans="1:25" ht="27" customHeight="1" x14ac:dyDescent="0.35">
      <c r="A1" s="293" t="s">
        <v>202</v>
      </c>
      <c r="B1" s="294"/>
      <c r="C1" s="294"/>
      <c r="D1" s="294"/>
      <c r="E1" s="294"/>
      <c r="F1" s="294"/>
      <c r="G1" s="294"/>
      <c r="H1" s="295"/>
      <c r="I1" s="293" t="s">
        <v>203</v>
      </c>
      <c r="J1" s="294"/>
      <c r="K1" s="294"/>
      <c r="L1" s="294"/>
      <c r="M1" s="294"/>
      <c r="N1" s="294"/>
      <c r="O1" s="294"/>
      <c r="P1" s="294"/>
      <c r="Q1" s="74"/>
      <c r="R1" s="74"/>
      <c r="S1" s="74"/>
      <c r="T1" s="74"/>
      <c r="U1" s="74"/>
      <c r="V1" s="74"/>
      <c r="W1" s="74"/>
      <c r="X1" s="74"/>
      <c r="Y1" s="74"/>
    </row>
    <row r="2" spans="1:25" s="36" customFormat="1" ht="27" customHeight="1" x14ac:dyDescent="0.45">
      <c r="A2" s="280" t="str">
        <f>CONCATENATE("Year end ",TEXT(EOMONTH(DATEVALUE('Friendly Societies'!A5), 0),"DD MMMM YYYY"))</f>
        <v>Year end 30 June 2019</v>
      </c>
      <c r="B2" s="280"/>
      <c r="C2" s="280"/>
      <c r="D2" s="280"/>
      <c r="E2" s="280"/>
      <c r="F2" s="280"/>
      <c r="G2" s="280"/>
      <c r="H2" s="77"/>
      <c r="I2" s="280" t="str">
        <f>CONCATENATE("Year end ",TEXT(EOMONTH(DATEVALUE('Friendly Societies'!A5), 0),"DD MMMM YYYY"))</f>
        <v>Year end 30 June 2019</v>
      </c>
      <c r="J2" s="280"/>
      <c r="K2" s="280"/>
      <c r="L2" s="280"/>
      <c r="M2" s="280"/>
      <c r="N2" s="280"/>
      <c r="O2" s="280"/>
      <c r="P2" s="280"/>
    </row>
    <row r="3" spans="1:25" ht="20.100000000000001" customHeight="1" x14ac:dyDescent="0.35">
      <c r="A3" s="281" t="s">
        <v>121</v>
      </c>
      <c r="B3" s="290"/>
      <c r="C3" s="290"/>
      <c r="D3" s="290"/>
      <c r="E3" s="290"/>
      <c r="F3" s="290"/>
      <c r="G3" s="290"/>
      <c r="H3" s="78"/>
      <c r="I3" s="281" t="s">
        <v>121</v>
      </c>
      <c r="J3" s="281"/>
      <c r="K3" s="281"/>
      <c r="L3" s="281"/>
      <c r="M3" s="281"/>
      <c r="N3" s="281"/>
      <c r="O3" s="281"/>
      <c r="P3" s="286"/>
    </row>
    <row r="4" spans="1:25" ht="54.75" customHeight="1" x14ac:dyDescent="0.35">
      <c r="A4" s="3" t="s">
        <v>243</v>
      </c>
      <c r="B4" s="3" t="s">
        <v>123</v>
      </c>
      <c r="C4" s="3" t="s">
        <v>54</v>
      </c>
      <c r="D4" s="3" t="s">
        <v>124</v>
      </c>
      <c r="E4" s="3" t="s">
        <v>5</v>
      </c>
      <c r="F4" s="3" t="s">
        <v>52</v>
      </c>
      <c r="G4" s="3" t="s">
        <v>282</v>
      </c>
      <c r="H4" s="3" t="s">
        <v>144</v>
      </c>
      <c r="I4" s="3" t="s">
        <v>88</v>
      </c>
      <c r="J4" s="3" t="s">
        <v>14</v>
      </c>
      <c r="K4" s="3" t="s">
        <v>53</v>
      </c>
      <c r="L4" s="3" t="s">
        <v>6</v>
      </c>
      <c r="M4" s="3" t="s">
        <v>7</v>
      </c>
      <c r="N4" s="3" t="s">
        <v>1</v>
      </c>
      <c r="O4" s="3" t="s">
        <v>11</v>
      </c>
      <c r="P4" s="3" t="s">
        <v>243</v>
      </c>
      <c r="Q4" s="90"/>
    </row>
    <row r="5" spans="1:25" x14ac:dyDescent="0.35">
      <c r="A5" s="125" t="s">
        <v>270</v>
      </c>
      <c r="B5" s="114">
        <v>18566.420999999998</v>
      </c>
      <c r="C5" s="114">
        <v>346109.66100000002</v>
      </c>
      <c r="D5" s="114">
        <v>95.712000000000003</v>
      </c>
      <c r="E5" s="114">
        <v>364771.79399999999</v>
      </c>
      <c r="F5" s="114">
        <v>351048.141</v>
      </c>
      <c r="G5" s="114">
        <v>0</v>
      </c>
      <c r="H5" s="114">
        <v>1925.595</v>
      </c>
      <c r="I5" s="114">
        <v>2072.3530000000001</v>
      </c>
      <c r="J5" s="114">
        <v>0</v>
      </c>
      <c r="K5" s="114">
        <v>0</v>
      </c>
      <c r="L5" s="114">
        <v>355046.08899999998</v>
      </c>
      <c r="M5" s="114">
        <v>0</v>
      </c>
      <c r="N5" s="114">
        <v>9725.7049999999999</v>
      </c>
      <c r="O5" s="114">
        <v>9725.7049999999999</v>
      </c>
      <c r="P5" s="125" t="str">
        <f>A5</f>
        <v>AOFV</v>
      </c>
    </row>
    <row r="6" spans="1:25" x14ac:dyDescent="0.35">
      <c r="A6" s="125" t="s">
        <v>271</v>
      </c>
      <c r="B6" s="114">
        <v>4875.24568</v>
      </c>
      <c r="C6" s="114">
        <v>150820.81571</v>
      </c>
      <c r="D6" s="114">
        <v>154.15365</v>
      </c>
      <c r="E6" s="114">
        <v>155850.21504000001</v>
      </c>
      <c r="F6" s="114">
        <v>154942.67696000001</v>
      </c>
      <c r="G6" s="114">
        <v>0</v>
      </c>
      <c r="H6" s="114">
        <v>697.91908000000001</v>
      </c>
      <c r="I6" s="114">
        <v>209.619</v>
      </c>
      <c r="J6" s="114">
        <v>0</v>
      </c>
      <c r="K6" s="114">
        <v>0</v>
      </c>
      <c r="L6" s="114">
        <v>155850.21504000001</v>
      </c>
      <c r="M6" s="114">
        <v>0</v>
      </c>
      <c r="N6" s="114">
        <v>0</v>
      </c>
      <c r="O6" s="114">
        <v>0</v>
      </c>
      <c r="P6" s="125" t="str">
        <f t="shared" ref="P6:P16" si="0">A6</f>
        <v>AFSL</v>
      </c>
    </row>
    <row r="7" spans="1:25" x14ac:dyDescent="0.35">
      <c r="A7" s="125" t="s">
        <v>272</v>
      </c>
      <c r="B7" s="114">
        <v>4037.989</v>
      </c>
      <c r="C7" s="114">
        <v>18620.378000000001</v>
      </c>
      <c r="D7" s="114">
        <v>51.956000000000003</v>
      </c>
      <c r="E7" s="114">
        <v>22710.323</v>
      </c>
      <c r="F7" s="114">
        <v>15962.483</v>
      </c>
      <c r="G7" s="114">
        <v>0</v>
      </c>
      <c r="H7" s="114">
        <v>0</v>
      </c>
      <c r="I7" s="114">
        <v>135.727</v>
      </c>
      <c r="J7" s="114">
        <v>0</v>
      </c>
      <c r="K7" s="114">
        <v>53.905999999999999</v>
      </c>
      <c r="L7" s="114">
        <v>16152.116</v>
      </c>
      <c r="M7" s="114">
        <v>0</v>
      </c>
      <c r="N7" s="114">
        <v>6558.2060000000001</v>
      </c>
      <c r="O7" s="114">
        <v>6558.2060000000001</v>
      </c>
      <c r="P7" s="125" t="str">
        <f t="shared" si="0"/>
        <v>ASGF</v>
      </c>
    </row>
    <row r="8" spans="1:25" x14ac:dyDescent="0.35">
      <c r="A8" s="125" t="s">
        <v>273</v>
      </c>
      <c r="B8" s="114">
        <v>28778</v>
      </c>
      <c r="C8" s="114">
        <v>164230</v>
      </c>
      <c r="D8" s="114">
        <v>745</v>
      </c>
      <c r="E8" s="114">
        <v>193753</v>
      </c>
      <c r="F8" s="114">
        <v>187409</v>
      </c>
      <c r="G8" s="114">
        <v>6180</v>
      </c>
      <c r="H8" s="114">
        <v>0</v>
      </c>
      <c r="I8" s="114">
        <v>-173</v>
      </c>
      <c r="J8" s="114">
        <v>0</v>
      </c>
      <c r="K8" s="114">
        <v>337</v>
      </c>
      <c r="L8" s="114">
        <v>193753</v>
      </c>
      <c r="M8" s="114">
        <v>0</v>
      </c>
      <c r="N8" s="114">
        <v>0</v>
      </c>
      <c r="O8" s="114">
        <v>0</v>
      </c>
      <c r="P8" s="125" t="str">
        <f t="shared" si="0"/>
        <v>CLL</v>
      </c>
    </row>
    <row r="9" spans="1:25" x14ac:dyDescent="0.35">
      <c r="A9" s="125" t="s">
        <v>274</v>
      </c>
      <c r="B9" s="114">
        <v>1629.49</v>
      </c>
      <c r="C9" s="114">
        <v>22636.48</v>
      </c>
      <c r="D9" s="114">
        <v>5.24</v>
      </c>
      <c r="E9" s="114">
        <v>24271.21</v>
      </c>
      <c r="F9" s="114">
        <v>24197.57</v>
      </c>
      <c r="G9" s="114">
        <v>0</v>
      </c>
      <c r="H9" s="114">
        <v>37.6</v>
      </c>
      <c r="I9" s="114">
        <v>36.049999999999997</v>
      </c>
      <c r="J9" s="114">
        <v>0</v>
      </c>
      <c r="K9" s="114">
        <v>0</v>
      </c>
      <c r="L9" s="114">
        <v>24271.22</v>
      </c>
      <c r="M9" s="114">
        <v>0</v>
      </c>
      <c r="N9" s="114">
        <v>0</v>
      </c>
      <c r="O9" s="114">
        <v>0</v>
      </c>
      <c r="P9" s="125" t="str">
        <f t="shared" si="0"/>
        <v>AUST</v>
      </c>
    </row>
    <row r="10" spans="1:25" x14ac:dyDescent="0.35">
      <c r="A10" s="140" t="s">
        <v>275</v>
      </c>
      <c r="B10" s="114">
        <v>2859</v>
      </c>
      <c r="C10" s="114">
        <v>204728</v>
      </c>
      <c r="D10" s="114">
        <v>3001</v>
      </c>
      <c r="E10" s="114">
        <v>210588</v>
      </c>
      <c r="F10" s="114">
        <v>202439</v>
      </c>
      <c r="G10" s="114">
        <v>7154</v>
      </c>
      <c r="H10" s="114">
        <v>794</v>
      </c>
      <c r="I10" s="114">
        <v>201</v>
      </c>
      <c r="J10" s="114">
        <v>0</v>
      </c>
      <c r="K10" s="114">
        <v>0</v>
      </c>
      <c r="L10" s="114">
        <v>210588</v>
      </c>
      <c r="M10" s="114">
        <v>0</v>
      </c>
      <c r="N10" s="114">
        <v>0</v>
      </c>
      <c r="O10" s="114">
        <v>0</v>
      </c>
      <c r="P10" s="125" t="str">
        <f t="shared" si="0"/>
        <v>IOOF</v>
      </c>
    </row>
    <row r="11" spans="1:25" x14ac:dyDescent="0.35">
      <c r="A11" s="125" t="s">
        <v>276</v>
      </c>
      <c r="B11" s="114">
        <v>5528</v>
      </c>
      <c r="C11" s="114">
        <v>169789</v>
      </c>
      <c r="D11" s="114">
        <v>383</v>
      </c>
      <c r="E11" s="114">
        <v>175700</v>
      </c>
      <c r="F11" s="114">
        <v>174928</v>
      </c>
      <c r="G11" s="114">
        <v>0</v>
      </c>
      <c r="H11" s="114">
        <v>428</v>
      </c>
      <c r="I11" s="114">
        <v>344</v>
      </c>
      <c r="J11" s="114">
        <v>0</v>
      </c>
      <c r="K11" s="114">
        <v>0</v>
      </c>
      <c r="L11" s="114">
        <v>175700</v>
      </c>
      <c r="M11" s="114">
        <v>0</v>
      </c>
      <c r="N11" s="114">
        <v>0</v>
      </c>
      <c r="O11" s="114">
        <v>0</v>
      </c>
      <c r="P11" s="125" t="str">
        <f t="shared" si="0"/>
        <v>KEYI</v>
      </c>
    </row>
    <row r="12" spans="1:25" x14ac:dyDescent="0.35">
      <c r="A12" s="140" t="s">
        <v>277</v>
      </c>
      <c r="B12" s="114">
        <v>22288.277999999998</v>
      </c>
      <c r="C12" s="114">
        <v>1010470.586</v>
      </c>
      <c r="D12" s="114">
        <v>21036.937000000002</v>
      </c>
      <c r="E12" s="114">
        <v>1053795.801</v>
      </c>
      <c r="F12" s="114">
        <v>1030560.392</v>
      </c>
      <c r="G12" s="114">
        <v>525.28399999999999</v>
      </c>
      <c r="H12" s="114">
        <v>0</v>
      </c>
      <c r="I12" s="114">
        <v>15633.199000000001</v>
      </c>
      <c r="J12" s="114">
        <v>0</v>
      </c>
      <c r="K12" s="114">
        <v>3094.0659999999998</v>
      </c>
      <c r="L12" s="114">
        <v>1049812.9410000001</v>
      </c>
      <c r="M12" s="114">
        <v>0</v>
      </c>
      <c r="N12" s="114">
        <v>3982.9250000000002</v>
      </c>
      <c r="O12" s="114">
        <v>3982.9250000000002</v>
      </c>
      <c r="P12" s="125" t="str">
        <f t="shared" si="0"/>
        <v>LAFS</v>
      </c>
    </row>
    <row r="13" spans="1:25" x14ac:dyDescent="0.35">
      <c r="A13" s="125" t="s">
        <v>278</v>
      </c>
      <c r="B13" s="114">
        <v>15202</v>
      </c>
      <c r="C13" s="114">
        <v>0</v>
      </c>
      <c r="D13" s="114">
        <v>0</v>
      </c>
      <c r="E13" s="114">
        <v>15202</v>
      </c>
      <c r="F13" s="114">
        <v>15202</v>
      </c>
      <c r="G13" s="114">
        <v>0</v>
      </c>
      <c r="H13" s="114">
        <v>0</v>
      </c>
      <c r="I13" s="114">
        <v>0</v>
      </c>
      <c r="J13" s="114">
        <v>0</v>
      </c>
      <c r="K13" s="114">
        <v>0</v>
      </c>
      <c r="L13" s="114">
        <v>15202</v>
      </c>
      <c r="M13" s="114">
        <v>0</v>
      </c>
      <c r="N13" s="114">
        <v>0</v>
      </c>
      <c r="O13" s="114">
        <v>0</v>
      </c>
      <c r="P13" s="125" t="str">
        <f t="shared" si="0"/>
        <v>NFSL</v>
      </c>
    </row>
    <row r="14" spans="1:25" x14ac:dyDescent="0.35">
      <c r="A14" s="125" t="s">
        <v>279</v>
      </c>
      <c r="B14" s="114">
        <v>8228.7270000000008</v>
      </c>
      <c r="C14" s="114">
        <v>12471.252</v>
      </c>
      <c r="D14" s="114">
        <v>21945.236000000001</v>
      </c>
      <c r="E14" s="114">
        <v>42645.214999999997</v>
      </c>
      <c r="F14" s="114">
        <v>-8353.1919999999991</v>
      </c>
      <c r="G14" s="114">
        <v>3965</v>
      </c>
      <c r="H14" s="114">
        <v>845.452</v>
      </c>
      <c r="I14" s="114">
        <v>0.53</v>
      </c>
      <c r="J14" s="114">
        <v>0</v>
      </c>
      <c r="K14" s="114">
        <v>10078.48</v>
      </c>
      <c r="L14" s="114">
        <v>6536.27</v>
      </c>
      <c r="M14" s="114">
        <v>0</v>
      </c>
      <c r="N14" s="114">
        <v>36108.945</v>
      </c>
      <c r="O14" s="114">
        <v>36108.945</v>
      </c>
      <c r="P14" s="125" t="str">
        <f t="shared" si="0"/>
        <v>NOLL</v>
      </c>
    </row>
    <row r="15" spans="1:25" x14ac:dyDescent="0.35">
      <c r="A15" s="125" t="s">
        <v>280</v>
      </c>
      <c r="B15" s="114"/>
      <c r="C15" s="114"/>
      <c r="D15" s="114"/>
      <c r="E15" s="114"/>
      <c r="F15" s="114"/>
      <c r="G15" s="114"/>
      <c r="H15" s="114"/>
      <c r="I15" s="114"/>
      <c r="J15" s="114"/>
      <c r="K15" s="114"/>
      <c r="L15" s="114"/>
      <c r="M15" s="114"/>
      <c r="N15" s="114"/>
      <c r="O15" s="114"/>
      <c r="P15" s="125" t="str">
        <f t="shared" si="0"/>
        <v>OFGF</v>
      </c>
    </row>
    <row r="16" spans="1:25" x14ac:dyDescent="0.35">
      <c r="A16" s="125" t="s">
        <v>281</v>
      </c>
      <c r="B16" s="114">
        <v>899.88221999999996</v>
      </c>
      <c r="C16" s="114">
        <v>168387.69847</v>
      </c>
      <c r="D16" s="114">
        <v>3.2040000000000002</v>
      </c>
      <c r="E16" s="114">
        <v>169290.78469</v>
      </c>
      <c r="F16" s="114">
        <v>157990.05674999999</v>
      </c>
      <c r="G16" s="114">
        <v>0</v>
      </c>
      <c r="H16" s="114">
        <v>1039.8009400000001</v>
      </c>
      <c r="I16" s="114">
        <v>260.92700000000002</v>
      </c>
      <c r="J16" s="114">
        <v>0</v>
      </c>
      <c r="K16" s="114">
        <v>0</v>
      </c>
      <c r="L16" s="114">
        <v>159290.78469</v>
      </c>
      <c r="M16" s="114">
        <v>0</v>
      </c>
      <c r="N16" s="114">
        <v>10000</v>
      </c>
      <c r="O16" s="114">
        <v>10000</v>
      </c>
      <c r="P16" s="125" t="str">
        <f t="shared" si="0"/>
        <v>SFSL</v>
      </c>
    </row>
    <row r="17" spans="1:16" x14ac:dyDescent="0.35">
      <c r="A17" s="125"/>
      <c r="B17" s="114"/>
      <c r="C17" s="114"/>
      <c r="D17" s="114"/>
      <c r="E17" s="114"/>
      <c r="F17" s="114"/>
      <c r="G17" s="114"/>
      <c r="H17" s="114"/>
      <c r="I17" s="114"/>
      <c r="J17" s="114"/>
      <c r="K17" s="114"/>
      <c r="L17" s="114"/>
      <c r="M17" s="114"/>
      <c r="N17" s="114"/>
      <c r="O17" s="114"/>
      <c r="P17" s="125"/>
    </row>
    <row r="18" spans="1:16" x14ac:dyDescent="0.35">
      <c r="A18" s="5"/>
      <c r="B18" s="5"/>
      <c r="C18" s="5"/>
      <c r="D18" s="5"/>
      <c r="E18" s="5"/>
      <c r="F18" s="5"/>
      <c r="G18" s="5"/>
      <c r="H18" s="5"/>
      <c r="I18" s="5"/>
      <c r="J18" s="5"/>
      <c r="K18" s="5"/>
      <c r="L18" s="5"/>
      <c r="M18" s="5"/>
      <c r="N18" s="5"/>
      <c r="O18" s="5"/>
      <c r="P18" s="5"/>
    </row>
  </sheetData>
  <mergeCells count="6">
    <mergeCell ref="I1:P1"/>
    <mergeCell ref="A2:G2"/>
    <mergeCell ref="I2:P2"/>
    <mergeCell ref="A1:H1"/>
    <mergeCell ref="A3:G3"/>
    <mergeCell ref="I3:P3"/>
  </mergeCells>
  <phoneticPr fontId="0" type="noConversion"/>
  <printOptions horizontalCentered="1"/>
  <pageMargins left="0.70866141732283472" right="0.70866141732283472" top="0.98425196850393704" bottom="0.98425196850393704" header="0.31496062992125984" footer="0.31496062992125984"/>
  <pageSetup paperSize="9" scale="90" orientation="portrait" r:id="rId1"/>
  <headerFooter alignWithMargins="0">
    <oddFooter>&amp;L&amp;"Trebuchet MS,Bold"Australian Prudential Regulation Authority&amp;R&amp;"Trebuchet MS,Bold"&amp;P</oddFooter>
  </headerFooter>
  <colBreaks count="1" manualBreakCount="1">
    <brk id="8" max="3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51"/>
  <sheetViews>
    <sheetView zoomScaleNormal="100" workbookViewId="0">
      <selection sqref="A1:F1"/>
    </sheetView>
  </sheetViews>
  <sheetFormatPr defaultColWidth="9.453125" defaultRowHeight="10.5" x14ac:dyDescent="0.35"/>
  <cols>
    <col min="1" max="1" width="15" style="123" customWidth="1"/>
    <col min="2" max="9" width="20.81640625" style="123" customWidth="1"/>
    <col min="10" max="13" width="20.81640625" style="87" customWidth="1"/>
    <col min="14" max="16384" width="9.453125" style="87"/>
  </cols>
  <sheetData>
    <row r="1" spans="1:14" ht="27" customHeight="1" x14ac:dyDescent="0.35">
      <c r="A1" s="293" t="s">
        <v>204</v>
      </c>
      <c r="B1" s="297"/>
      <c r="C1" s="297"/>
      <c r="D1" s="297"/>
      <c r="E1" s="297"/>
      <c r="F1" s="297"/>
      <c r="G1" s="293" t="s">
        <v>205</v>
      </c>
      <c r="H1" s="297"/>
      <c r="I1" s="297"/>
      <c r="J1" s="297"/>
      <c r="K1" s="297"/>
      <c r="L1" s="297"/>
    </row>
    <row r="2" spans="1:14" s="145" customFormat="1" ht="27" customHeight="1" x14ac:dyDescent="0.45">
      <c r="A2" s="298" t="str">
        <f>CONCATENATE("Year end ",TEXT(EOMONTH(DATEVALUE('Friendly Societies'!A5), 0),"DD MMMM YYYY"))</f>
        <v>Year end 30 June 2019</v>
      </c>
      <c r="B2" s="298"/>
      <c r="C2" s="298"/>
      <c r="D2" s="298"/>
      <c r="E2" s="298"/>
      <c r="F2" s="298"/>
      <c r="G2" s="298" t="str">
        <f>CONCATENATE("Year end ",TEXT(EOMONTH(DATEVALUE('Friendly Societies'!A5), 0),"DD MMMM YYYY"))</f>
        <v>Year end 30 June 2019</v>
      </c>
      <c r="H2" s="298"/>
      <c r="I2" s="298"/>
      <c r="J2" s="298"/>
      <c r="K2" s="298"/>
      <c r="L2" s="298"/>
      <c r="M2" s="298"/>
    </row>
    <row r="3" spans="1:14" s="144" customFormat="1" ht="19.5" customHeight="1" x14ac:dyDescent="0.35">
      <c r="A3" s="299" t="s">
        <v>121</v>
      </c>
      <c r="B3" s="299"/>
      <c r="C3" s="299"/>
      <c r="D3" s="299"/>
      <c r="E3" s="299"/>
      <c r="F3" s="299"/>
      <c r="G3" s="299" t="s">
        <v>121</v>
      </c>
      <c r="H3" s="299"/>
      <c r="I3" s="299"/>
      <c r="J3" s="299"/>
      <c r="K3" s="299"/>
      <c r="L3" s="299"/>
      <c r="M3" s="299"/>
    </row>
    <row r="4" spans="1:14" ht="66.75" customHeight="1" x14ac:dyDescent="0.35">
      <c r="A4" s="3" t="s">
        <v>243</v>
      </c>
      <c r="B4" s="180" t="s">
        <v>284</v>
      </c>
      <c r="C4" s="180" t="s">
        <v>285</v>
      </c>
      <c r="D4" s="180" t="s">
        <v>286</v>
      </c>
      <c r="E4" s="180" t="s">
        <v>287</v>
      </c>
      <c r="F4" s="180" t="s">
        <v>288</v>
      </c>
      <c r="G4" s="180" t="s">
        <v>289</v>
      </c>
      <c r="H4" s="180" t="s">
        <v>206</v>
      </c>
      <c r="I4" s="180" t="s">
        <v>290</v>
      </c>
      <c r="J4" s="180" t="s">
        <v>207</v>
      </c>
      <c r="K4" s="180" t="s">
        <v>291</v>
      </c>
      <c r="L4" s="180" t="s">
        <v>292</v>
      </c>
    </row>
    <row r="5" spans="1:14" x14ac:dyDescent="0.35">
      <c r="A5" s="147" t="s">
        <v>270</v>
      </c>
      <c r="B5" s="148">
        <v>10000</v>
      </c>
      <c r="C5" s="148">
        <v>16071.239</v>
      </c>
      <c r="D5" s="148">
        <v>16071.239</v>
      </c>
      <c r="E5" s="148">
        <v>5012.2269999999999</v>
      </c>
      <c r="F5" s="148">
        <v>0</v>
      </c>
      <c r="G5" s="148">
        <v>0</v>
      </c>
      <c r="H5" s="148">
        <v>0</v>
      </c>
      <c r="I5" s="148">
        <v>0</v>
      </c>
      <c r="J5" s="148">
        <v>6071.2389999999996</v>
      </c>
      <c r="K5" s="165">
        <v>1.607124</v>
      </c>
      <c r="L5" s="165">
        <v>1.607124</v>
      </c>
      <c r="N5" s="166"/>
    </row>
    <row r="6" spans="1:14" x14ac:dyDescent="0.35">
      <c r="A6" s="147" t="s">
        <v>271</v>
      </c>
      <c r="B6" s="148">
        <v>2156.7456929999998</v>
      </c>
      <c r="C6" s="148">
        <v>7538.4277099999999</v>
      </c>
      <c r="D6" s="148">
        <v>7538.4277099999999</v>
      </c>
      <c r="E6" s="148">
        <v>119.899</v>
      </c>
      <c r="F6" s="148">
        <v>0</v>
      </c>
      <c r="G6" s="148">
        <v>0</v>
      </c>
      <c r="H6" s="148">
        <v>0</v>
      </c>
      <c r="I6" s="148">
        <v>0</v>
      </c>
      <c r="J6" s="148">
        <v>5381.6820170000001</v>
      </c>
      <c r="K6" s="165">
        <v>3.495279</v>
      </c>
      <c r="L6" s="165">
        <v>3.495279</v>
      </c>
      <c r="N6" s="166"/>
    </row>
    <row r="7" spans="1:14" x14ac:dyDescent="0.35">
      <c r="A7" s="147" t="s">
        <v>272</v>
      </c>
      <c r="B7" s="148">
        <v>32173.195</v>
      </c>
      <c r="C7" s="148">
        <v>83817.006999999998</v>
      </c>
      <c r="D7" s="148">
        <v>83817.006999999998</v>
      </c>
      <c r="E7" s="148">
        <v>7754.7309299999997</v>
      </c>
      <c r="F7" s="148">
        <v>0</v>
      </c>
      <c r="G7" s="148">
        <v>0</v>
      </c>
      <c r="H7" s="148">
        <v>0</v>
      </c>
      <c r="I7" s="148">
        <v>0</v>
      </c>
      <c r="J7" s="148">
        <v>51643.811999999998</v>
      </c>
      <c r="K7" s="165">
        <v>2.605181</v>
      </c>
      <c r="L7" s="165">
        <v>2.605181</v>
      </c>
      <c r="N7" s="166"/>
    </row>
    <row r="8" spans="1:14" x14ac:dyDescent="0.35">
      <c r="A8" s="147" t="s">
        <v>273</v>
      </c>
      <c r="B8" s="148">
        <v>929</v>
      </c>
      <c r="C8" s="148">
        <v>6614</v>
      </c>
      <c r="D8" s="148">
        <v>6614</v>
      </c>
      <c r="E8" s="148">
        <v>113.46</v>
      </c>
      <c r="F8" s="148">
        <v>0</v>
      </c>
      <c r="G8" s="148">
        <v>0</v>
      </c>
      <c r="H8" s="148">
        <v>0</v>
      </c>
      <c r="I8" s="148">
        <v>0</v>
      </c>
      <c r="J8" s="148">
        <v>5685</v>
      </c>
      <c r="K8" s="165">
        <v>7.1194829999999998</v>
      </c>
      <c r="L8" s="165">
        <v>7.1194829999999998</v>
      </c>
      <c r="N8" s="166"/>
    </row>
    <row r="9" spans="1:14" x14ac:dyDescent="0.35">
      <c r="A9" s="147" t="s">
        <v>274</v>
      </c>
      <c r="B9" s="148">
        <v>3918.83</v>
      </c>
      <c r="C9" s="148">
        <v>5221.9399999999996</v>
      </c>
      <c r="D9" s="148">
        <v>5221.9399999999996</v>
      </c>
      <c r="E9" s="148">
        <v>11709.1</v>
      </c>
      <c r="F9" s="148">
        <v>0</v>
      </c>
      <c r="G9" s="148">
        <v>0</v>
      </c>
      <c r="H9" s="148">
        <v>0</v>
      </c>
      <c r="I9" s="148">
        <v>0</v>
      </c>
      <c r="J9" s="148">
        <v>1303.1099999999999</v>
      </c>
      <c r="K9" s="165">
        <v>1.332525</v>
      </c>
      <c r="L9" s="165">
        <v>1.332525</v>
      </c>
      <c r="N9" s="166"/>
    </row>
    <row r="10" spans="1:14" x14ac:dyDescent="0.35">
      <c r="A10" s="147" t="s">
        <v>275</v>
      </c>
      <c r="B10" s="148">
        <v>7239</v>
      </c>
      <c r="C10" s="148">
        <v>16027</v>
      </c>
      <c r="D10" s="148">
        <v>16027</v>
      </c>
      <c r="E10" s="148">
        <v>0</v>
      </c>
      <c r="F10" s="148">
        <v>0</v>
      </c>
      <c r="G10" s="148">
        <v>0</v>
      </c>
      <c r="H10" s="148">
        <v>0</v>
      </c>
      <c r="I10" s="148">
        <v>0</v>
      </c>
      <c r="J10" s="148">
        <v>8788</v>
      </c>
      <c r="K10" s="165">
        <v>2.2139799999999998</v>
      </c>
      <c r="L10" s="165">
        <v>2.2139799999999998</v>
      </c>
      <c r="N10" s="166"/>
    </row>
    <row r="11" spans="1:14" x14ac:dyDescent="0.35">
      <c r="A11" s="147" t="s">
        <v>276</v>
      </c>
      <c r="B11" s="148">
        <v>17241</v>
      </c>
      <c r="C11" s="148">
        <v>28372</v>
      </c>
      <c r="D11" s="148">
        <v>28372</v>
      </c>
      <c r="E11" s="148">
        <v>944</v>
      </c>
      <c r="F11" s="148">
        <v>0</v>
      </c>
      <c r="G11" s="148">
        <v>0</v>
      </c>
      <c r="H11" s="148">
        <v>0</v>
      </c>
      <c r="I11" s="148">
        <v>0</v>
      </c>
      <c r="J11" s="148">
        <v>11131</v>
      </c>
      <c r="K11" s="165">
        <v>1.6456120000000001</v>
      </c>
      <c r="L11" s="165">
        <v>1.6456120000000001</v>
      </c>
      <c r="N11" s="166"/>
    </row>
    <row r="12" spans="1:14" x14ac:dyDescent="0.35">
      <c r="A12" s="147" t="s">
        <v>277</v>
      </c>
      <c r="B12" s="148">
        <v>10000.469999999999</v>
      </c>
      <c r="C12" s="148">
        <v>22517.703000000001</v>
      </c>
      <c r="D12" s="148">
        <v>22517.703000000001</v>
      </c>
      <c r="E12" s="148">
        <v>1556.9259999999999</v>
      </c>
      <c r="F12" s="148">
        <v>0</v>
      </c>
      <c r="G12" s="148">
        <v>0</v>
      </c>
      <c r="H12" s="148">
        <v>0</v>
      </c>
      <c r="I12" s="148">
        <v>0</v>
      </c>
      <c r="J12" s="148">
        <v>12517.233</v>
      </c>
      <c r="K12" s="165">
        <v>2.2516639999999999</v>
      </c>
      <c r="L12" s="165">
        <v>2.2516639999999999</v>
      </c>
      <c r="N12" s="166"/>
    </row>
    <row r="13" spans="1:14" x14ac:dyDescent="0.35">
      <c r="A13" s="147" t="s">
        <v>278</v>
      </c>
      <c r="B13" s="148">
        <v>556</v>
      </c>
      <c r="C13" s="148">
        <v>353</v>
      </c>
      <c r="D13" s="148">
        <v>353</v>
      </c>
      <c r="E13" s="148">
        <v>0</v>
      </c>
      <c r="F13" s="148">
        <v>0</v>
      </c>
      <c r="G13" s="148">
        <v>0</v>
      </c>
      <c r="H13" s="148">
        <v>0</v>
      </c>
      <c r="I13" s="148">
        <v>0</v>
      </c>
      <c r="J13" s="148">
        <v>-203</v>
      </c>
      <c r="K13" s="165">
        <v>0.63489200000000001</v>
      </c>
      <c r="L13" s="165">
        <v>0.63489200000000001</v>
      </c>
      <c r="N13" s="166"/>
    </row>
    <row r="14" spans="1:14" x14ac:dyDescent="0.35">
      <c r="A14" s="147" t="s">
        <v>279</v>
      </c>
      <c r="B14" s="148">
        <v>5000</v>
      </c>
      <c r="C14" s="148">
        <v>8266.1479999999992</v>
      </c>
      <c r="D14" s="148">
        <v>8266.1479999999992</v>
      </c>
      <c r="E14" s="148">
        <v>37528.847000000002</v>
      </c>
      <c r="F14" s="148">
        <v>0</v>
      </c>
      <c r="G14" s="148">
        <v>0</v>
      </c>
      <c r="H14" s="148">
        <v>0</v>
      </c>
      <c r="I14" s="148">
        <v>0</v>
      </c>
      <c r="J14" s="148">
        <v>3266.1480000000001</v>
      </c>
      <c r="K14" s="165">
        <v>1.65323</v>
      </c>
      <c r="L14" s="165">
        <v>1.65323</v>
      </c>
      <c r="N14" s="166"/>
    </row>
    <row r="15" spans="1:14" x14ac:dyDescent="0.35">
      <c r="A15" s="147" t="s">
        <v>280</v>
      </c>
      <c r="B15" s="148">
        <v>1338</v>
      </c>
      <c r="C15" s="148">
        <v>1730</v>
      </c>
      <c r="D15" s="148">
        <v>1730</v>
      </c>
      <c r="E15" s="148">
        <v>0</v>
      </c>
      <c r="F15" s="148">
        <v>0</v>
      </c>
      <c r="G15" s="148">
        <v>0</v>
      </c>
      <c r="H15" s="148">
        <v>0</v>
      </c>
      <c r="I15" s="148">
        <v>0</v>
      </c>
      <c r="J15" s="148">
        <v>392</v>
      </c>
      <c r="K15" s="165">
        <v>1.292975</v>
      </c>
      <c r="L15" s="165">
        <v>1.292975</v>
      </c>
      <c r="N15" s="166"/>
    </row>
    <row r="16" spans="1:14" x14ac:dyDescent="0.35">
      <c r="A16" s="147" t="s">
        <v>281</v>
      </c>
      <c r="B16" s="148">
        <v>596</v>
      </c>
      <c r="C16" s="148">
        <v>12100.883</v>
      </c>
      <c r="D16" s="148">
        <v>12100.883</v>
      </c>
      <c r="E16" s="148">
        <v>1.744</v>
      </c>
      <c r="F16" s="148">
        <v>0</v>
      </c>
      <c r="G16" s="148">
        <v>0</v>
      </c>
      <c r="H16" s="148">
        <v>0</v>
      </c>
      <c r="I16" s="148">
        <v>0</v>
      </c>
      <c r="J16" s="148">
        <v>11504.883</v>
      </c>
      <c r="K16" s="165">
        <v>20.303495000000002</v>
      </c>
      <c r="L16" s="165">
        <v>20.303495000000002</v>
      </c>
      <c r="N16" s="166"/>
    </row>
    <row r="17" spans="1:14" x14ac:dyDescent="0.35">
      <c r="A17" s="147"/>
      <c r="B17" s="148"/>
      <c r="C17" s="148"/>
      <c r="D17" s="148"/>
      <c r="E17" s="148"/>
      <c r="F17" s="148"/>
      <c r="G17" s="148"/>
      <c r="H17" s="148"/>
      <c r="I17" s="148"/>
      <c r="J17" s="148"/>
      <c r="K17" s="165"/>
      <c r="L17" s="165"/>
      <c r="N17" s="166"/>
    </row>
    <row r="18" spans="1:14" x14ac:dyDescent="0.35">
      <c r="A18" s="149"/>
      <c r="B18" s="150"/>
      <c r="C18" s="150"/>
      <c r="D18" s="150"/>
      <c r="E18" s="150"/>
      <c r="F18" s="150"/>
      <c r="G18" s="150"/>
      <c r="H18" s="150"/>
      <c r="I18" s="150"/>
      <c r="J18" s="150"/>
      <c r="K18" s="150"/>
      <c r="L18" s="167"/>
      <c r="N18" s="166"/>
    </row>
    <row r="19" spans="1:14" x14ac:dyDescent="0.35">
      <c r="A19" s="151"/>
      <c r="B19" s="151"/>
      <c r="C19" s="151"/>
      <c r="D19" s="151"/>
      <c r="E19" s="151"/>
      <c r="F19" s="151"/>
      <c r="G19" s="151"/>
      <c r="H19" s="151"/>
      <c r="I19" s="151"/>
      <c r="K19" s="172" t="s">
        <v>187</v>
      </c>
    </row>
    <row r="20" spans="1:14" x14ac:dyDescent="0.35">
      <c r="A20" s="296"/>
      <c r="B20" s="296"/>
      <c r="C20" s="296"/>
      <c r="G20" s="296"/>
      <c r="H20" s="296"/>
      <c r="I20" s="296"/>
      <c r="J20" s="296"/>
    </row>
    <row r="51" ht="140.25" customHeight="1" x14ac:dyDescent="0.35"/>
  </sheetData>
  <mergeCells count="8">
    <mergeCell ref="A20:C20"/>
    <mergeCell ref="G20:J20"/>
    <mergeCell ref="A1:F1"/>
    <mergeCell ref="A2:F2"/>
    <mergeCell ref="G2:M2"/>
    <mergeCell ref="A3:F3"/>
    <mergeCell ref="G3:M3"/>
    <mergeCell ref="G1:L1"/>
  </mergeCells>
  <pageMargins left="0.70866141732283472" right="0.70866141732283472" top="0.74803149606299213" bottom="0.74803149606299213" header="0.31496062992125984" footer="0.31496062992125984"/>
  <pageSetup paperSize="9" scale="89" orientation="portrait" r:id="rId1"/>
  <headerFooter>
    <oddFooter>&amp;L&amp;"Trebuchet MS,Bold"Australian Prudential Regulation Authority&amp;R&amp;"Trebuchet MS,Bold"&amp;P</oddFooter>
  </headerFooter>
  <colBreaks count="1" manualBreakCount="1">
    <brk id="6"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6"/>
  <sheetViews>
    <sheetView showGridLines="0" tabSelected="1" zoomScaleNormal="100" workbookViewId="0"/>
  </sheetViews>
  <sheetFormatPr defaultRowHeight="13.15" x14ac:dyDescent="0.4"/>
  <cols>
    <col min="1" max="1" width="117.1796875" style="23" customWidth="1"/>
  </cols>
  <sheetData>
    <row r="1" spans="1:1" ht="12.75" x14ac:dyDescent="0.35">
      <c r="A1" s="18"/>
    </row>
    <row r="2" spans="1:1" ht="12.75" x14ac:dyDescent="0.35">
      <c r="A2" s="18"/>
    </row>
    <row r="3" spans="1:1" ht="12.75" x14ac:dyDescent="0.35">
      <c r="A3" s="18"/>
    </row>
    <row r="4" spans="1:1" ht="12.75" x14ac:dyDescent="0.35">
      <c r="A4" s="18"/>
    </row>
    <row r="5" spans="1:1" ht="12.75" x14ac:dyDescent="0.35">
      <c r="A5" s="18"/>
    </row>
    <row r="6" spans="1:1" ht="12.75" x14ac:dyDescent="0.35">
      <c r="A6" s="18"/>
    </row>
    <row r="7" spans="1:1" ht="12.75" x14ac:dyDescent="0.35">
      <c r="A7" s="18"/>
    </row>
    <row r="8" spans="1:1" ht="12.75" x14ac:dyDescent="0.35">
      <c r="A8" s="18"/>
    </row>
    <row r="9" spans="1:1" ht="12.75" x14ac:dyDescent="0.35">
      <c r="A9" s="18"/>
    </row>
    <row r="10" spans="1:1" ht="12.75" x14ac:dyDescent="0.35">
      <c r="A10" s="18"/>
    </row>
    <row r="11" spans="1:1" ht="12.75" x14ac:dyDescent="0.35">
      <c r="A11" s="18"/>
    </row>
    <row r="12" spans="1:1" ht="12.75" x14ac:dyDescent="0.35">
      <c r="A12" s="18"/>
    </row>
    <row r="13" spans="1:1" ht="12.75" x14ac:dyDescent="0.35">
      <c r="A13" s="18"/>
    </row>
    <row r="14" spans="1:1" ht="55.15" x14ac:dyDescent="1.6">
      <c r="A14" s="19" t="s">
        <v>12</v>
      </c>
    </row>
    <row r="15" spans="1:1" ht="25.5" x14ac:dyDescent="0.75">
      <c r="A15" s="193" t="s">
        <v>188</v>
      </c>
    </row>
    <row r="17" spans="1:1" ht="13.9" x14ac:dyDescent="0.45">
      <c r="A17" s="20" t="s">
        <v>248</v>
      </c>
    </row>
    <row r="18" spans="1:1" ht="21" x14ac:dyDescent="0.65">
      <c r="A18" s="21"/>
    </row>
    <row r="19" spans="1:1" ht="11.65" x14ac:dyDescent="0.35">
      <c r="A19" s="22"/>
    </row>
    <row r="20" spans="1:1" ht="11.65" x14ac:dyDescent="0.35">
      <c r="A20" s="22"/>
    </row>
    <row r="21" spans="1:1" ht="11.65" x14ac:dyDescent="0.35">
      <c r="A21" s="22"/>
    </row>
    <row r="22" spans="1:1" ht="11.65" x14ac:dyDescent="0.35">
      <c r="A22" s="22"/>
    </row>
    <row r="24" spans="1:1" ht="12.75" x14ac:dyDescent="0.35">
      <c r="A24" s="24"/>
    </row>
    <row r="25" spans="1:1" ht="32.25" x14ac:dyDescent="0.8">
      <c r="A25" s="25"/>
    </row>
    <row r="26" spans="1:1" ht="12.75" x14ac:dyDescent="0.35">
      <c r="A26" s="18"/>
    </row>
    <row r="27" spans="1:1" ht="12.75" x14ac:dyDescent="0.35">
      <c r="A27" s="18"/>
    </row>
    <row r="28" spans="1:1" ht="12.75" x14ac:dyDescent="0.35">
      <c r="A28" s="18"/>
    </row>
    <row r="29" spans="1:1" ht="12.75" x14ac:dyDescent="0.35">
      <c r="A29" s="18"/>
    </row>
    <row r="30" spans="1:1" ht="12.75" x14ac:dyDescent="0.35">
      <c r="A30" s="18"/>
    </row>
    <row r="31" spans="1:1" ht="12.75" x14ac:dyDescent="0.35">
      <c r="A31" s="18"/>
    </row>
    <row r="32" spans="1:1" ht="12.75" x14ac:dyDescent="0.35">
      <c r="A32" s="18"/>
    </row>
    <row r="33" spans="1:1" ht="12.75" x14ac:dyDescent="0.35">
      <c r="A33" s="18"/>
    </row>
    <row r="34" spans="1:1" ht="12.75" x14ac:dyDescent="0.35">
      <c r="A34" s="18"/>
    </row>
    <row r="35" spans="1:1" ht="12.75" x14ac:dyDescent="0.35">
      <c r="A35" s="18"/>
    </row>
    <row r="36" spans="1:1" ht="12.75" x14ac:dyDescent="0.35">
      <c r="A36" s="18"/>
    </row>
    <row r="37" spans="1:1" ht="12.75" x14ac:dyDescent="0.35">
      <c r="A37" s="18"/>
    </row>
    <row r="38" spans="1:1" ht="12.75" x14ac:dyDescent="0.35">
      <c r="A38" s="18"/>
    </row>
    <row r="39" spans="1:1" ht="12.75" x14ac:dyDescent="0.35">
      <c r="A39" s="18"/>
    </row>
    <row r="40" spans="1:1" ht="12.75" x14ac:dyDescent="0.35">
      <c r="A40" s="18"/>
    </row>
    <row r="41" spans="1:1" ht="12.75" x14ac:dyDescent="0.35">
      <c r="A41" s="18"/>
    </row>
    <row r="42" spans="1:1" ht="12.75" x14ac:dyDescent="0.35">
      <c r="A42" s="18"/>
    </row>
    <row r="43" spans="1:1" ht="12.75" x14ac:dyDescent="0.35">
      <c r="A43" s="18"/>
    </row>
    <row r="44" spans="1:1" ht="12.75" x14ac:dyDescent="0.35">
      <c r="A44" s="18"/>
    </row>
    <row r="45" spans="1:1" ht="12.75" x14ac:dyDescent="0.35">
      <c r="A45" s="18"/>
    </row>
    <row r="46" spans="1:1" ht="12.75" x14ac:dyDescent="0.35">
      <c r="A46" s="18"/>
    </row>
    <row r="47" spans="1:1" ht="12.75" x14ac:dyDescent="0.35">
      <c r="A47" s="18"/>
    </row>
    <row r="48" spans="1:1" ht="12.75" x14ac:dyDescent="0.35">
      <c r="A48" s="18"/>
    </row>
    <row r="49" spans="1:1" ht="12.75" x14ac:dyDescent="0.35">
      <c r="A49" s="18"/>
    </row>
    <row r="50" spans="1:1" ht="12.75" x14ac:dyDescent="0.35">
      <c r="A50" s="18"/>
    </row>
    <row r="51" spans="1:1" ht="12.75" x14ac:dyDescent="0.35">
      <c r="A51" s="18"/>
    </row>
    <row r="52" spans="1:1" ht="10.5" x14ac:dyDescent="0.35">
      <c r="A52" s="26"/>
    </row>
    <row r="53" spans="1:1" ht="10.5" x14ac:dyDescent="0.35">
      <c r="A53" s="27"/>
    </row>
    <row r="54" spans="1:1" ht="10.5" x14ac:dyDescent="0.35">
      <c r="A54" s="27"/>
    </row>
    <row r="55" spans="1:1" ht="10.5" x14ac:dyDescent="0.35">
      <c r="A55" s="27"/>
    </row>
    <row r="56" spans="1:1" ht="10.5" x14ac:dyDescent="0.35">
      <c r="A56" s="27"/>
    </row>
  </sheetData>
  <phoneticPr fontId="0"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66"/>
  <sheetViews>
    <sheetView zoomScaleNormal="100" workbookViewId="0">
      <selection sqref="A1:G1"/>
    </sheetView>
  </sheetViews>
  <sheetFormatPr defaultColWidth="9.453125" defaultRowHeight="10.5" x14ac:dyDescent="0.35"/>
  <cols>
    <col min="1" max="1" width="16.54296875" style="123" bestFit="1" customWidth="1"/>
    <col min="2" max="12" width="18.453125" style="123" customWidth="1"/>
    <col min="13" max="13" width="20.453125" style="87" customWidth="1"/>
    <col min="14" max="14" width="18" style="87" customWidth="1"/>
    <col min="15" max="15" width="17.81640625" style="87" customWidth="1"/>
    <col min="16" max="16384" width="9.453125" style="87"/>
  </cols>
  <sheetData>
    <row r="1" spans="1:15" ht="27" customHeight="1" x14ac:dyDescent="0.35">
      <c r="A1" s="271" t="s">
        <v>208</v>
      </c>
      <c r="B1" s="300"/>
      <c r="C1" s="300"/>
      <c r="D1" s="300"/>
      <c r="E1" s="300"/>
      <c r="F1" s="300"/>
      <c r="G1" s="300"/>
      <c r="H1" s="271" t="s">
        <v>209</v>
      </c>
      <c r="I1" s="300"/>
      <c r="J1" s="300"/>
      <c r="K1" s="300"/>
      <c r="L1" s="300"/>
      <c r="M1" s="300"/>
      <c r="N1" s="300"/>
      <c r="O1" s="300"/>
    </row>
    <row r="2" spans="1:15" s="145" customFormat="1" ht="27" customHeight="1" x14ac:dyDescent="0.45">
      <c r="A2" s="298" t="s">
        <v>317</v>
      </c>
      <c r="B2" s="298"/>
      <c r="C2" s="298"/>
      <c r="D2" s="298"/>
      <c r="E2" s="298"/>
      <c r="F2" s="298"/>
      <c r="G2" s="298"/>
      <c r="H2" s="298" t="s">
        <v>317</v>
      </c>
      <c r="I2" s="298"/>
      <c r="J2" s="298"/>
      <c r="K2" s="298"/>
      <c r="L2" s="298"/>
      <c r="M2" s="298"/>
      <c r="N2" s="298"/>
      <c r="O2" s="298"/>
    </row>
    <row r="3" spans="1:15" s="144" customFormat="1" ht="18.75" customHeight="1" x14ac:dyDescent="0.35">
      <c r="A3" s="299" t="s">
        <v>121</v>
      </c>
      <c r="B3" s="299"/>
      <c r="C3" s="299"/>
      <c r="D3" s="299"/>
      <c r="E3" s="299"/>
      <c r="F3" s="299"/>
      <c r="G3" s="299"/>
      <c r="H3" s="299" t="s">
        <v>121</v>
      </c>
      <c r="I3" s="299"/>
      <c r="J3" s="299"/>
      <c r="K3" s="299"/>
      <c r="L3" s="299"/>
      <c r="M3" s="299"/>
      <c r="N3" s="299"/>
      <c r="O3" s="299"/>
    </row>
    <row r="4" spans="1:15" ht="54" customHeight="1" x14ac:dyDescent="0.35">
      <c r="A4" s="3" t="s">
        <v>243</v>
      </c>
      <c r="B4" s="180" t="s">
        <v>284</v>
      </c>
      <c r="C4" s="180" t="s">
        <v>210</v>
      </c>
      <c r="D4" s="180" t="s">
        <v>211</v>
      </c>
      <c r="E4" s="180" t="s">
        <v>212</v>
      </c>
      <c r="F4" s="180" t="s">
        <v>213</v>
      </c>
      <c r="G4" s="180" t="s">
        <v>293</v>
      </c>
      <c r="H4" s="180" t="s">
        <v>294</v>
      </c>
      <c r="I4" s="180" t="s">
        <v>216</v>
      </c>
      <c r="J4" s="180" t="s">
        <v>285</v>
      </c>
      <c r="K4" s="180" t="s">
        <v>295</v>
      </c>
      <c r="L4" s="180" t="s">
        <v>217</v>
      </c>
      <c r="M4" s="180" t="s">
        <v>207</v>
      </c>
      <c r="N4" s="180" t="s">
        <v>296</v>
      </c>
      <c r="O4" s="180" t="s">
        <v>292</v>
      </c>
    </row>
    <row r="5" spans="1:15" ht="21.95" customHeight="1" x14ac:dyDescent="0.35">
      <c r="A5" s="301" t="s">
        <v>125</v>
      </c>
      <c r="B5" s="301"/>
      <c r="C5" s="301"/>
      <c r="D5" s="301"/>
      <c r="E5" s="301"/>
      <c r="F5" s="301"/>
      <c r="G5" s="301"/>
      <c r="H5" s="301" t="s">
        <v>125</v>
      </c>
      <c r="I5" s="301"/>
      <c r="J5" s="301"/>
      <c r="K5" s="301"/>
      <c r="L5" s="301"/>
      <c r="M5" s="301"/>
      <c r="N5" s="301"/>
      <c r="O5" s="301"/>
    </row>
    <row r="6" spans="1:15" x14ac:dyDescent="0.35">
      <c r="A6" s="147" t="s">
        <v>270</v>
      </c>
      <c r="B6" s="168">
        <v>1931.9369999999999</v>
      </c>
      <c r="C6" s="148">
        <v>254.69499999999999</v>
      </c>
      <c r="D6" s="148">
        <v>1862.4059999999999</v>
      </c>
      <c r="E6" s="168">
        <v>185.16399999999999</v>
      </c>
      <c r="F6" s="175">
        <v>0</v>
      </c>
      <c r="G6" s="148">
        <v>0</v>
      </c>
      <c r="H6" s="148">
        <v>0</v>
      </c>
      <c r="I6" s="175">
        <v>0</v>
      </c>
      <c r="J6" s="168">
        <v>9875.8080000000009</v>
      </c>
      <c r="K6" s="148">
        <v>0</v>
      </c>
      <c r="L6" s="175">
        <v>9875.8080000000009</v>
      </c>
      <c r="M6" s="168">
        <v>7943.8710000000001</v>
      </c>
      <c r="N6" s="165">
        <v>5.1118690000000004</v>
      </c>
      <c r="O6" s="165">
        <v>5.1118690000000004</v>
      </c>
    </row>
    <row r="7" spans="1:15" x14ac:dyDescent="0.35">
      <c r="A7" s="147" t="s">
        <v>271</v>
      </c>
      <c r="B7" s="168">
        <v>0</v>
      </c>
      <c r="C7" s="148">
        <v>0</v>
      </c>
      <c r="D7" s="148">
        <v>0</v>
      </c>
      <c r="E7" s="168">
        <v>0</v>
      </c>
      <c r="F7" s="175">
        <v>0</v>
      </c>
      <c r="G7" s="148">
        <v>0</v>
      </c>
      <c r="H7" s="148">
        <v>0</v>
      </c>
      <c r="I7" s="175">
        <v>0</v>
      </c>
      <c r="J7" s="168">
        <v>0</v>
      </c>
      <c r="K7" s="148">
        <v>0</v>
      </c>
      <c r="L7" s="175">
        <v>0</v>
      </c>
      <c r="M7" s="168">
        <v>0</v>
      </c>
      <c r="N7" s="165"/>
      <c r="O7" s="165"/>
    </row>
    <row r="8" spans="1:15" x14ac:dyDescent="0.35">
      <c r="A8" s="147" t="s">
        <v>272</v>
      </c>
      <c r="B8" s="168">
        <v>799.34900000000005</v>
      </c>
      <c r="C8" s="148">
        <v>25.879000000000001</v>
      </c>
      <c r="D8" s="148">
        <v>780.59900000000005</v>
      </c>
      <c r="E8" s="168">
        <v>7.1289999999999996</v>
      </c>
      <c r="F8" s="175">
        <v>0</v>
      </c>
      <c r="G8" s="148">
        <v>0</v>
      </c>
      <c r="H8" s="148">
        <v>0</v>
      </c>
      <c r="I8" s="175">
        <v>0</v>
      </c>
      <c r="J8" s="168">
        <v>7583.0910000000003</v>
      </c>
      <c r="K8" s="148">
        <v>0</v>
      </c>
      <c r="L8" s="175">
        <v>7583.0910000000003</v>
      </c>
      <c r="M8" s="168">
        <v>6783.7420000000002</v>
      </c>
      <c r="N8" s="165">
        <v>9.4865829999999995</v>
      </c>
      <c r="O8" s="165">
        <v>9.4865829999999995</v>
      </c>
    </row>
    <row r="9" spans="1:15" x14ac:dyDescent="0.35">
      <c r="A9" s="147" t="s">
        <v>273</v>
      </c>
      <c r="B9" s="168">
        <v>0</v>
      </c>
      <c r="C9" s="148">
        <v>0</v>
      </c>
      <c r="D9" s="148">
        <v>0</v>
      </c>
      <c r="E9" s="168">
        <v>0</v>
      </c>
      <c r="F9" s="175">
        <v>0</v>
      </c>
      <c r="G9" s="148">
        <v>0</v>
      </c>
      <c r="H9" s="148">
        <v>0</v>
      </c>
      <c r="I9" s="175">
        <v>0</v>
      </c>
      <c r="J9" s="168">
        <v>6180</v>
      </c>
      <c r="K9" s="148">
        <v>0</v>
      </c>
      <c r="L9" s="175">
        <v>6180</v>
      </c>
      <c r="M9" s="168">
        <v>6180</v>
      </c>
      <c r="N9" s="165"/>
      <c r="O9" s="165"/>
    </row>
    <row r="10" spans="1:15" ht="12.75" customHeight="1" x14ac:dyDescent="0.35">
      <c r="A10" s="147" t="s">
        <v>274</v>
      </c>
      <c r="B10" s="168">
        <v>0</v>
      </c>
      <c r="C10" s="148">
        <v>0</v>
      </c>
      <c r="D10" s="148">
        <v>0</v>
      </c>
      <c r="E10" s="168">
        <v>0</v>
      </c>
      <c r="F10" s="175">
        <v>0</v>
      </c>
      <c r="G10" s="148">
        <v>0</v>
      </c>
      <c r="H10" s="148">
        <v>0</v>
      </c>
      <c r="I10" s="175">
        <v>0</v>
      </c>
      <c r="J10" s="168">
        <v>0</v>
      </c>
      <c r="K10" s="148">
        <v>0</v>
      </c>
      <c r="L10" s="175">
        <v>0</v>
      </c>
      <c r="M10" s="168">
        <v>0</v>
      </c>
      <c r="N10" s="165"/>
      <c r="O10" s="165"/>
    </row>
    <row r="11" spans="1:15" x14ac:dyDescent="0.35">
      <c r="A11" s="147" t="s">
        <v>275</v>
      </c>
      <c r="B11" s="168">
        <v>2602</v>
      </c>
      <c r="C11" s="148">
        <v>1983</v>
      </c>
      <c r="D11" s="148">
        <v>0</v>
      </c>
      <c r="E11" s="168">
        <v>0</v>
      </c>
      <c r="F11" s="175">
        <v>0</v>
      </c>
      <c r="G11" s="148">
        <v>0</v>
      </c>
      <c r="H11" s="148">
        <v>619</v>
      </c>
      <c r="I11" s="175">
        <v>0</v>
      </c>
      <c r="J11" s="168">
        <v>7154</v>
      </c>
      <c r="K11" s="148">
        <v>0</v>
      </c>
      <c r="L11" s="175">
        <v>7154</v>
      </c>
      <c r="M11" s="168">
        <v>4552</v>
      </c>
      <c r="N11" s="165">
        <v>2.7494239999999999</v>
      </c>
      <c r="O11" s="165">
        <v>2.7494239999999999</v>
      </c>
    </row>
    <row r="12" spans="1:15" x14ac:dyDescent="0.35">
      <c r="A12" s="147" t="s">
        <v>276</v>
      </c>
      <c r="B12" s="168">
        <v>0</v>
      </c>
      <c r="C12" s="148">
        <v>0</v>
      </c>
      <c r="D12" s="148">
        <v>0</v>
      </c>
      <c r="E12" s="168">
        <v>0</v>
      </c>
      <c r="F12" s="175">
        <v>0</v>
      </c>
      <c r="G12" s="148">
        <v>0</v>
      </c>
      <c r="H12" s="148">
        <v>0</v>
      </c>
      <c r="I12" s="175">
        <v>0</v>
      </c>
      <c r="J12" s="168">
        <v>0</v>
      </c>
      <c r="K12" s="148">
        <v>0</v>
      </c>
      <c r="L12" s="175">
        <v>0</v>
      </c>
      <c r="M12" s="168">
        <v>0</v>
      </c>
      <c r="N12" s="165"/>
      <c r="O12" s="165"/>
    </row>
    <row r="13" spans="1:15" x14ac:dyDescent="0.35">
      <c r="A13" s="147" t="s">
        <v>277</v>
      </c>
      <c r="B13" s="168">
        <v>1782.6469999999999</v>
      </c>
      <c r="C13" s="148">
        <v>978.053</v>
      </c>
      <c r="D13" s="148">
        <v>1084.1120000000001</v>
      </c>
      <c r="E13" s="168">
        <v>279.51799999999997</v>
      </c>
      <c r="F13" s="175">
        <v>0</v>
      </c>
      <c r="G13" s="148">
        <v>0</v>
      </c>
      <c r="H13" s="148">
        <v>0</v>
      </c>
      <c r="I13" s="175">
        <v>0</v>
      </c>
      <c r="J13" s="168">
        <v>4508.2079999999996</v>
      </c>
      <c r="K13" s="148">
        <v>0</v>
      </c>
      <c r="L13" s="175">
        <v>4508.2079999999996</v>
      </c>
      <c r="M13" s="168">
        <v>2725.5610000000001</v>
      </c>
      <c r="N13" s="165">
        <v>2.52894</v>
      </c>
      <c r="O13" s="165">
        <v>2.52894</v>
      </c>
    </row>
    <row r="14" spans="1:15" x14ac:dyDescent="0.35">
      <c r="A14" s="147" t="s">
        <v>278</v>
      </c>
      <c r="B14" s="168">
        <v>0</v>
      </c>
      <c r="C14" s="148">
        <v>0</v>
      </c>
      <c r="D14" s="148">
        <v>0</v>
      </c>
      <c r="E14" s="168">
        <v>0</v>
      </c>
      <c r="F14" s="175">
        <v>0</v>
      </c>
      <c r="G14" s="148">
        <v>0</v>
      </c>
      <c r="H14" s="148">
        <v>0</v>
      </c>
      <c r="I14" s="175">
        <v>0</v>
      </c>
      <c r="J14" s="168">
        <v>0</v>
      </c>
      <c r="K14" s="148">
        <v>0</v>
      </c>
      <c r="L14" s="175">
        <v>0</v>
      </c>
      <c r="M14" s="168">
        <v>0</v>
      </c>
      <c r="N14" s="165"/>
      <c r="O14" s="165"/>
    </row>
    <row r="15" spans="1:15" x14ac:dyDescent="0.35">
      <c r="A15" s="147" t="s">
        <v>279</v>
      </c>
      <c r="B15" s="168">
        <v>286.11799999999999</v>
      </c>
      <c r="C15" s="148">
        <v>286.11799999999999</v>
      </c>
      <c r="D15" s="148">
        <v>0</v>
      </c>
      <c r="E15" s="168">
        <v>0</v>
      </c>
      <c r="F15" s="175">
        <v>0</v>
      </c>
      <c r="G15" s="148">
        <v>0</v>
      </c>
      <c r="H15" s="148">
        <v>0</v>
      </c>
      <c r="I15" s="175">
        <v>0</v>
      </c>
      <c r="J15" s="168">
        <v>3909.933</v>
      </c>
      <c r="K15" s="148">
        <v>0</v>
      </c>
      <c r="L15" s="175">
        <v>3909.933</v>
      </c>
      <c r="M15" s="168">
        <v>3623.8150000000001</v>
      </c>
      <c r="N15" s="165">
        <v>13.665456000000001</v>
      </c>
      <c r="O15" s="165">
        <v>13.665456000000001</v>
      </c>
    </row>
    <row r="16" spans="1:15" x14ac:dyDescent="0.35">
      <c r="A16" s="147" t="s">
        <v>280</v>
      </c>
      <c r="B16" s="168">
        <v>0</v>
      </c>
      <c r="C16" s="148">
        <v>0</v>
      </c>
      <c r="D16" s="148">
        <v>0</v>
      </c>
      <c r="E16" s="168">
        <v>0</v>
      </c>
      <c r="F16" s="175">
        <v>0</v>
      </c>
      <c r="G16" s="148">
        <v>0</v>
      </c>
      <c r="H16" s="148">
        <v>0</v>
      </c>
      <c r="I16" s="175">
        <v>0</v>
      </c>
      <c r="J16" s="168">
        <v>0</v>
      </c>
      <c r="K16" s="148">
        <v>0</v>
      </c>
      <c r="L16" s="175">
        <v>0</v>
      </c>
      <c r="M16" s="168">
        <v>0</v>
      </c>
      <c r="N16" s="165"/>
      <c r="O16" s="165"/>
    </row>
    <row r="17" spans="1:15" x14ac:dyDescent="0.35">
      <c r="A17" s="147" t="s">
        <v>281</v>
      </c>
      <c r="B17" s="168">
        <v>1704.442</v>
      </c>
      <c r="C17" s="148">
        <v>115.96899999999999</v>
      </c>
      <c r="D17" s="148">
        <v>1499.681</v>
      </c>
      <c r="E17" s="168">
        <v>-88.792000000000002</v>
      </c>
      <c r="F17" s="175">
        <v>0</v>
      </c>
      <c r="G17" s="148">
        <v>0</v>
      </c>
      <c r="H17" s="148">
        <v>0</v>
      </c>
      <c r="I17" s="175">
        <v>0</v>
      </c>
      <c r="J17" s="168">
        <v>10000</v>
      </c>
      <c r="K17" s="148">
        <v>0</v>
      </c>
      <c r="L17" s="175">
        <v>10000</v>
      </c>
      <c r="M17" s="168">
        <v>8295.5580000000009</v>
      </c>
      <c r="N17" s="165">
        <v>5.8670229999999997</v>
      </c>
      <c r="O17" s="165">
        <v>5.8670229999999997</v>
      </c>
    </row>
    <row r="18" spans="1:15" x14ac:dyDescent="0.35">
      <c r="A18" s="147"/>
      <c r="B18" s="168"/>
      <c r="C18" s="148"/>
      <c r="D18" s="148"/>
      <c r="E18" s="168"/>
      <c r="F18" s="175"/>
      <c r="G18" s="148"/>
      <c r="H18" s="148"/>
      <c r="I18" s="175"/>
      <c r="J18" s="168"/>
      <c r="K18" s="148"/>
      <c r="L18" s="175"/>
      <c r="M18" s="168"/>
      <c r="N18" s="165"/>
      <c r="O18" s="165"/>
    </row>
    <row r="19" spans="1:15" x14ac:dyDescent="0.35">
      <c r="A19" s="124"/>
      <c r="B19" s="148"/>
      <c r="C19" s="148"/>
      <c r="D19" s="148"/>
      <c r="E19" s="148"/>
      <c r="F19" s="148"/>
      <c r="G19" s="148"/>
      <c r="H19" s="148"/>
      <c r="I19" s="148"/>
      <c r="J19" s="148"/>
      <c r="K19" s="148"/>
      <c r="L19" s="148"/>
      <c r="M19" s="148"/>
      <c r="N19" s="148"/>
      <c r="O19" s="148"/>
    </row>
    <row r="20" spans="1:15" ht="21.95" customHeight="1" x14ac:dyDescent="0.35">
      <c r="A20" s="301" t="s">
        <v>55</v>
      </c>
      <c r="B20" s="301"/>
      <c r="C20" s="301"/>
      <c r="D20" s="301"/>
      <c r="E20" s="301"/>
      <c r="F20" s="301"/>
      <c r="G20" s="301"/>
      <c r="H20" s="301" t="s">
        <v>55</v>
      </c>
      <c r="I20" s="301"/>
      <c r="J20" s="301"/>
      <c r="K20" s="301"/>
      <c r="L20" s="301"/>
      <c r="M20" s="301"/>
      <c r="N20" s="301"/>
      <c r="O20" s="301"/>
    </row>
    <row r="21" spans="1:15" x14ac:dyDescent="0.35">
      <c r="A21" s="147" t="s">
        <v>270</v>
      </c>
      <c r="B21" s="148"/>
      <c r="C21" s="148"/>
      <c r="D21" s="148"/>
      <c r="E21" s="148"/>
      <c r="F21" s="148"/>
      <c r="G21" s="148"/>
      <c r="H21" s="148"/>
      <c r="I21" s="148"/>
      <c r="J21" s="148"/>
      <c r="K21" s="148"/>
      <c r="L21" s="148"/>
      <c r="M21" s="148"/>
      <c r="N21" s="148"/>
      <c r="O21" s="148"/>
    </row>
    <row r="22" spans="1:15" x14ac:dyDescent="0.35">
      <c r="A22" s="147" t="s">
        <v>271</v>
      </c>
      <c r="B22" s="148"/>
      <c r="C22" s="148"/>
      <c r="D22" s="148"/>
      <c r="E22" s="148"/>
      <c r="F22" s="148"/>
      <c r="G22" s="148"/>
      <c r="H22" s="148"/>
      <c r="I22" s="148"/>
      <c r="J22" s="148"/>
      <c r="K22" s="148"/>
      <c r="L22" s="148"/>
      <c r="M22" s="148"/>
      <c r="N22" s="148"/>
      <c r="O22" s="148"/>
    </row>
    <row r="23" spans="1:15" x14ac:dyDescent="0.35">
      <c r="A23" s="147" t="s">
        <v>272</v>
      </c>
      <c r="B23" s="148">
        <v>0</v>
      </c>
      <c r="C23" s="148">
        <v>0</v>
      </c>
      <c r="D23" s="148">
        <v>0</v>
      </c>
      <c r="E23" s="148">
        <v>0</v>
      </c>
      <c r="F23" s="148">
        <v>0</v>
      </c>
      <c r="G23" s="148">
        <v>0</v>
      </c>
      <c r="H23" s="148">
        <v>0</v>
      </c>
      <c r="I23" s="148">
        <v>0</v>
      </c>
      <c r="J23" s="148">
        <v>1024.885</v>
      </c>
      <c r="K23" s="148">
        <v>0</v>
      </c>
      <c r="L23" s="148">
        <v>1024.885</v>
      </c>
      <c r="M23" s="148">
        <v>1024.885</v>
      </c>
      <c r="N23" s="148"/>
      <c r="O23" s="148"/>
    </row>
    <row r="24" spans="1:15" x14ac:dyDescent="0.35">
      <c r="A24" s="147" t="s">
        <v>273</v>
      </c>
      <c r="B24" s="148">
        <v>0</v>
      </c>
      <c r="C24" s="148">
        <v>0</v>
      </c>
      <c r="D24" s="148">
        <v>0</v>
      </c>
      <c r="E24" s="148">
        <v>0</v>
      </c>
      <c r="F24" s="148">
        <v>0</v>
      </c>
      <c r="G24" s="148">
        <v>0</v>
      </c>
      <c r="H24" s="148">
        <v>0</v>
      </c>
      <c r="I24" s="148">
        <v>0</v>
      </c>
      <c r="J24" s="148">
        <v>0</v>
      </c>
      <c r="K24" s="148">
        <v>0</v>
      </c>
      <c r="L24" s="148">
        <v>0</v>
      </c>
      <c r="M24" s="148">
        <v>0</v>
      </c>
      <c r="N24" s="148"/>
      <c r="O24" s="148"/>
    </row>
    <row r="25" spans="1:15" ht="12.75" customHeight="1" x14ac:dyDescent="0.35">
      <c r="A25" s="147" t="s">
        <v>274</v>
      </c>
      <c r="B25" s="148">
        <v>0</v>
      </c>
      <c r="C25" s="148">
        <v>0</v>
      </c>
      <c r="D25" s="148">
        <v>0</v>
      </c>
      <c r="E25" s="148">
        <v>0</v>
      </c>
      <c r="F25" s="148">
        <v>0</v>
      </c>
      <c r="G25" s="148">
        <v>0</v>
      </c>
      <c r="H25" s="148">
        <v>0</v>
      </c>
      <c r="I25" s="148">
        <v>0</v>
      </c>
      <c r="J25" s="148">
        <v>0</v>
      </c>
      <c r="K25" s="148">
        <v>0</v>
      </c>
      <c r="L25" s="148">
        <v>0</v>
      </c>
      <c r="M25" s="148">
        <v>0</v>
      </c>
      <c r="N25" s="148"/>
      <c r="O25" s="148"/>
    </row>
    <row r="26" spans="1:15" x14ac:dyDescent="0.35">
      <c r="A26" s="147" t="s">
        <v>275</v>
      </c>
      <c r="B26" s="148">
        <v>0</v>
      </c>
      <c r="C26" s="148">
        <v>0</v>
      </c>
      <c r="D26" s="148">
        <v>0</v>
      </c>
      <c r="E26" s="148">
        <v>0</v>
      </c>
      <c r="F26" s="148">
        <v>0</v>
      </c>
      <c r="G26" s="148">
        <v>0</v>
      </c>
      <c r="H26" s="148">
        <v>0</v>
      </c>
      <c r="I26" s="148">
        <v>0</v>
      </c>
      <c r="J26" s="148">
        <v>0</v>
      </c>
      <c r="K26" s="148">
        <v>0</v>
      </c>
      <c r="L26" s="148">
        <v>0</v>
      </c>
      <c r="M26" s="148">
        <v>0</v>
      </c>
      <c r="N26" s="148"/>
      <c r="O26" s="148"/>
    </row>
    <row r="27" spans="1:15" x14ac:dyDescent="0.35">
      <c r="A27" s="147" t="s">
        <v>276</v>
      </c>
      <c r="B27" s="148">
        <v>0</v>
      </c>
      <c r="C27" s="148">
        <v>0</v>
      </c>
      <c r="D27" s="148">
        <v>0</v>
      </c>
      <c r="E27" s="148">
        <v>0</v>
      </c>
      <c r="F27" s="148">
        <v>0</v>
      </c>
      <c r="G27" s="148">
        <v>0</v>
      </c>
      <c r="H27" s="148">
        <v>0</v>
      </c>
      <c r="I27" s="148">
        <v>0</v>
      </c>
      <c r="J27" s="148">
        <v>0</v>
      </c>
      <c r="K27" s="148">
        <v>0</v>
      </c>
      <c r="L27" s="148">
        <v>0</v>
      </c>
      <c r="M27" s="148">
        <v>0</v>
      </c>
      <c r="N27" s="148"/>
      <c r="O27" s="148"/>
    </row>
    <row r="28" spans="1:15" x14ac:dyDescent="0.35">
      <c r="A28" s="147" t="s">
        <v>277</v>
      </c>
      <c r="B28" s="148">
        <v>0</v>
      </c>
      <c r="C28" s="148">
        <v>0</v>
      </c>
      <c r="D28" s="148">
        <v>0</v>
      </c>
      <c r="E28" s="148">
        <v>0</v>
      </c>
      <c r="F28" s="148">
        <v>0</v>
      </c>
      <c r="G28" s="148">
        <v>0</v>
      </c>
      <c r="H28" s="148">
        <v>0</v>
      </c>
      <c r="I28" s="148">
        <v>0</v>
      </c>
      <c r="J28" s="148">
        <v>0</v>
      </c>
      <c r="K28" s="148">
        <v>0</v>
      </c>
      <c r="L28" s="148">
        <v>0</v>
      </c>
      <c r="M28" s="148">
        <v>0</v>
      </c>
      <c r="N28" s="148"/>
      <c r="O28" s="148"/>
    </row>
    <row r="29" spans="1:15" x14ac:dyDescent="0.35">
      <c r="A29" s="147" t="s">
        <v>278</v>
      </c>
      <c r="B29" s="148"/>
      <c r="C29" s="148"/>
      <c r="D29" s="148"/>
      <c r="E29" s="148"/>
      <c r="F29" s="148"/>
      <c r="G29" s="148"/>
      <c r="H29" s="148"/>
      <c r="I29" s="148"/>
      <c r="J29" s="148"/>
      <c r="K29" s="148"/>
      <c r="L29" s="148"/>
      <c r="M29" s="148"/>
      <c r="N29" s="148"/>
      <c r="O29" s="148"/>
    </row>
    <row r="30" spans="1:15" x14ac:dyDescent="0.35">
      <c r="A30" s="147" t="s">
        <v>279</v>
      </c>
      <c r="B30" s="148"/>
      <c r="C30" s="148"/>
      <c r="D30" s="148"/>
      <c r="E30" s="148"/>
      <c r="F30" s="148"/>
      <c r="G30" s="148"/>
      <c r="H30" s="148"/>
      <c r="I30" s="148"/>
      <c r="J30" s="148"/>
      <c r="K30" s="148"/>
      <c r="L30" s="148"/>
      <c r="M30" s="148"/>
      <c r="N30" s="148"/>
      <c r="O30" s="148"/>
    </row>
    <row r="31" spans="1:15" x14ac:dyDescent="0.35">
      <c r="A31" s="147" t="s">
        <v>280</v>
      </c>
      <c r="B31" s="148">
        <v>0</v>
      </c>
      <c r="C31" s="148">
        <v>0</v>
      </c>
      <c r="D31" s="148">
        <v>0</v>
      </c>
      <c r="E31" s="148">
        <v>0</v>
      </c>
      <c r="F31" s="148">
        <v>0</v>
      </c>
      <c r="G31" s="148">
        <v>0</v>
      </c>
      <c r="H31" s="148">
        <v>0</v>
      </c>
      <c r="I31" s="148">
        <v>0</v>
      </c>
      <c r="J31" s="148">
        <v>0</v>
      </c>
      <c r="K31" s="148">
        <v>0</v>
      </c>
      <c r="L31" s="148">
        <v>0</v>
      </c>
      <c r="M31" s="148">
        <v>0</v>
      </c>
      <c r="N31" s="148"/>
      <c r="O31" s="148"/>
    </row>
    <row r="32" spans="1:15" x14ac:dyDescent="0.35">
      <c r="A32" s="147" t="s">
        <v>281</v>
      </c>
      <c r="B32" s="148"/>
      <c r="C32" s="148"/>
      <c r="D32" s="148"/>
      <c r="E32" s="148"/>
      <c r="F32" s="148"/>
      <c r="G32" s="148"/>
      <c r="H32" s="148"/>
      <c r="I32" s="148"/>
      <c r="J32" s="148"/>
      <c r="K32" s="148"/>
      <c r="L32" s="148"/>
      <c r="M32" s="148"/>
      <c r="N32" s="148"/>
      <c r="O32" s="148"/>
    </row>
    <row r="33" spans="1:15" x14ac:dyDescent="0.35">
      <c r="A33" s="147"/>
      <c r="B33" s="148"/>
      <c r="C33" s="148"/>
      <c r="D33" s="148"/>
      <c r="E33" s="148"/>
      <c r="F33" s="148"/>
      <c r="G33" s="148"/>
      <c r="H33" s="148"/>
      <c r="I33" s="148"/>
      <c r="J33" s="148"/>
      <c r="K33" s="148"/>
      <c r="L33" s="148"/>
      <c r="M33" s="148"/>
      <c r="N33" s="148"/>
      <c r="O33" s="148"/>
    </row>
    <row r="35" spans="1:15" ht="21.95" customHeight="1" x14ac:dyDescent="0.35">
      <c r="A35" s="301" t="s">
        <v>218</v>
      </c>
      <c r="B35" s="301"/>
      <c r="C35" s="301"/>
      <c r="D35" s="301"/>
      <c r="E35" s="301"/>
      <c r="F35" s="301"/>
      <c r="G35" s="301"/>
      <c r="H35" s="301" t="s">
        <v>218</v>
      </c>
      <c r="I35" s="301"/>
      <c r="J35" s="301"/>
      <c r="K35" s="301"/>
      <c r="L35" s="301"/>
      <c r="M35" s="301"/>
      <c r="N35" s="301"/>
      <c r="O35" s="301"/>
    </row>
    <row r="36" spans="1:15" x14ac:dyDescent="0.35">
      <c r="A36" s="147" t="s">
        <v>270</v>
      </c>
      <c r="B36" s="168">
        <v>1931.9369999999999</v>
      </c>
      <c r="C36" s="148">
        <v>254.69499999999999</v>
      </c>
      <c r="D36" s="148">
        <v>1862.4059999999999</v>
      </c>
      <c r="E36" s="168">
        <v>185.16399999999999</v>
      </c>
      <c r="F36" s="175">
        <v>0</v>
      </c>
      <c r="G36" s="148">
        <v>0</v>
      </c>
      <c r="H36" s="148">
        <v>0</v>
      </c>
      <c r="I36" s="175">
        <v>0</v>
      </c>
      <c r="J36" s="168">
        <v>9875.8080000000009</v>
      </c>
      <c r="K36" s="148">
        <v>0</v>
      </c>
      <c r="L36" s="175">
        <v>9875.8080000000009</v>
      </c>
      <c r="M36" s="168">
        <v>7943.8710000000001</v>
      </c>
      <c r="N36" s="175">
        <v>5.1118690000000004</v>
      </c>
      <c r="O36" s="165">
        <v>5.1118690000000004</v>
      </c>
    </row>
    <row r="37" spans="1:15" x14ac:dyDescent="0.35">
      <c r="A37" s="147" t="s">
        <v>271</v>
      </c>
      <c r="B37" s="168">
        <v>0</v>
      </c>
      <c r="C37" s="148">
        <v>0</v>
      </c>
      <c r="D37" s="148">
        <v>0</v>
      </c>
      <c r="E37" s="168">
        <v>0</v>
      </c>
      <c r="F37" s="175">
        <v>0</v>
      </c>
      <c r="G37" s="148">
        <v>0</v>
      </c>
      <c r="H37" s="148">
        <v>0</v>
      </c>
      <c r="I37" s="175">
        <v>0</v>
      </c>
      <c r="J37" s="168">
        <v>0</v>
      </c>
      <c r="K37" s="148">
        <v>0</v>
      </c>
      <c r="L37" s="175">
        <v>0</v>
      </c>
      <c r="M37" s="168">
        <v>0</v>
      </c>
      <c r="N37" s="165"/>
      <c r="O37" s="165"/>
    </row>
    <row r="38" spans="1:15" x14ac:dyDescent="0.35">
      <c r="A38" s="147" t="s">
        <v>272</v>
      </c>
      <c r="B38" s="168">
        <v>799.34900000000005</v>
      </c>
      <c r="C38" s="148">
        <v>25.879000000000001</v>
      </c>
      <c r="D38" s="148">
        <v>780.59900000000005</v>
      </c>
      <c r="E38" s="168">
        <v>7.1289999999999996</v>
      </c>
      <c r="F38" s="175">
        <v>0</v>
      </c>
      <c r="G38" s="148">
        <v>0</v>
      </c>
      <c r="H38" s="148">
        <v>0</v>
      </c>
      <c r="I38" s="175">
        <v>0</v>
      </c>
      <c r="J38" s="168">
        <v>6558.2060000000001</v>
      </c>
      <c r="K38" s="148">
        <v>0</v>
      </c>
      <c r="L38" s="175">
        <v>6558.2060000000001</v>
      </c>
      <c r="M38" s="168">
        <v>5758.857</v>
      </c>
      <c r="N38" s="165">
        <v>8.2044339999999991</v>
      </c>
      <c r="O38" s="165">
        <v>8.2044339999999991</v>
      </c>
    </row>
    <row r="39" spans="1:15" x14ac:dyDescent="0.35">
      <c r="A39" s="147" t="s">
        <v>273</v>
      </c>
      <c r="B39" s="168">
        <v>0</v>
      </c>
      <c r="C39" s="148">
        <v>0</v>
      </c>
      <c r="D39" s="148">
        <v>0</v>
      </c>
      <c r="E39" s="168">
        <v>0</v>
      </c>
      <c r="F39" s="175">
        <v>0</v>
      </c>
      <c r="G39" s="148">
        <v>0</v>
      </c>
      <c r="H39" s="148">
        <v>0</v>
      </c>
      <c r="I39" s="175">
        <v>0</v>
      </c>
      <c r="J39" s="168">
        <v>6180</v>
      </c>
      <c r="K39" s="148">
        <v>0</v>
      </c>
      <c r="L39" s="175">
        <v>6180</v>
      </c>
      <c r="M39" s="168">
        <v>6180</v>
      </c>
      <c r="N39" s="165"/>
      <c r="O39" s="165"/>
    </row>
    <row r="40" spans="1:15" ht="12.75" customHeight="1" x14ac:dyDescent="0.35">
      <c r="A40" s="147" t="s">
        <v>274</v>
      </c>
      <c r="B40" s="168">
        <v>0</v>
      </c>
      <c r="C40" s="148">
        <v>0</v>
      </c>
      <c r="D40" s="148">
        <v>0</v>
      </c>
      <c r="E40" s="168">
        <v>0</v>
      </c>
      <c r="F40" s="175">
        <v>0</v>
      </c>
      <c r="G40" s="148">
        <v>0</v>
      </c>
      <c r="H40" s="148">
        <v>0</v>
      </c>
      <c r="I40" s="175">
        <v>0</v>
      </c>
      <c r="J40" s="168">
        <v>0</v>
      </c>
      <c r="K40" s="148">
        <v>0</v>
      </c>
      <c r="L40" s="175">
        <v>0</v>
      </c>
      <c r="M40" s="168">
        <v>0</v>
      </c>
      <c r="N40" s="165"/>
      <c r="O40" s="165"/>
    </row>
    <row r="41" spans="1:15" x14ac:dyDescent="0.35">
      <c r="A41" s="147" t="s">
        <v>275</v>
      </c>
      <c r="B41" s="168">
        <v>2602</v>
      </c>
      <c r="C41" s="148">
        <v>1983</v>
      </c>
      <c r="D41" s="148">
        <v>0</v>
      </c>
      <c r="E41" s="168">
        <v>0</v>
      </c>
      <c r="F41" s="175">
        <v>0</v>
      </c>
      <c r="G41" s="148">
        <v>0</v>
      </c>
      <c r="H41" s="148">
        <v>619</v>
      </c>
      <c r="I41" s="175">
        <v>0</v>
      </c>
      <c r="J41" s="168">
        <v>7154</v>
      </c>
      <c r="K41" s="148">
        <v>0</v>
      </c>
      <c r="L41" s="175">
        <v>7154</v>
      </c>
      <c r="M41" s="168">
        <v>4552</v>
      </c>
      <c r="N41" s="165">
        <v>2.7494239999999999</v>
      </c>
      <c r="O41" s="165">
        <v>2.7494239999999999</v>
      </c>
    </row>
    <row r="42" spans="1:15" x14ac:dyDescent="0.35">
      <c r="A42" s="147" t="s">
        <v>276</v>
      </c>
      <c r="B42" s="168">
        <v>0</v>
      </c>
      <c r="C42" s="148">
        <v>0</v>
      </c>
      <c r="D42" s="148">
        <v>0</v>
      </c>
      <c r="E42" s="168">
        <v>0</v>
      </c>
      <c r="F42" s="175">
        <v>0</v>
      </c>
      <c r="G42" s="148">
        <v>0</v>
      </c>
      <c r="H42" s="148">
        <v>0</v>
      </c>
      <c r="I42" s="175">
        <v>0</v>
      </c>
      <c r="J42" s="168">
        <v>0</v>
      </c>
      <c r="K42" s="148">
        <v>0</v>
      </c>
      <c r="L42" s="175">
        <v>0</v>
      </c>
      <c r="M42" s="168">
        <v>0</v>
      </c>
      <c r="N42" s="165"/>
      <c r="O42" s="165"/>
    </row>
    <row r="43" spans="1:15" x14ac:dyDescent="0.35">
      <c r="A43" s="147" t="s">
        <v>277</v>
      </c>
      <c r="B43" s="168">
        <v>1782.6469999999999</v>
      </c>
      <c r="C43" s="148">
        <v>978.053</v>
      </c>
      <c r="D43" s="148">
        <v>1084.1120000000001</v>
      </c>
      <c r="E43" s="168">
        <v>279.51799999999997</v>
      </c>
      <c r="F43" s="175">
        <v>0</v>
      </c>
      <c r="G43" s="148">
        <v>0</v>
      </c>
      <c r="H43" s="148">
        <v>0</v>
      </c>
      <c r="I43" s="175">
        <v>0</v>
      </c>
      <c r="J43" s="168">
        <v>4508.2079999999996</v>
      </c>
      <c r="K43" s="148">
        <v>0</v>
      </c>
      <c r="L43" s="175">
        <v>4508.2079999999996</v>
      </c>
      <c r="M43" s="168">
        <v>2725.5610000000001</v>
      </c>
      <c r="N43" s="165">
        <v>2.52894</v>
      </c>
      <c r="O43" s="165">
        <v>2.52894</v>
      </c>
    </row>
    <row r="44" spans="1:15" x14ac:dyDescent="0.35">
      <c r="A44" s="147" t="s">
        <v>278</v>
      </c>
      <c r="B44" s="168">
        <v>0</v>
      </c>
      <c r="C44" s="148">
        <v>0</v>
      </c>
      <c r="D44" s="148">
        <v>0</v>
      </c>
      <c r="E44" s="168">
        <v>0</v>
      </c>
      <c r="F44" s="175">
        <v>0</v>
      </c>
      <c r="G44" s="148">
        <v>0</v>
      </c>
      <c r="H44" s="148">
        <v>0</v>
      </c>
      <c r="I44" s="175">
        <v>0</v>
      </c>
      <c r="J44" s="168">
        <v>0</v>
      </c>
      <c r="K44" s="148">
        <v>0</v>
      </c>
      <c r="L44" s="175">
        <v>0</v>
      </c>
      <c r="M44" s="168">
        <v>0</v>
      </c>
      <c r="N44" s="165"/>
      <c r="O44" s="165"/>
    </row>
    <row r="45" spans="1:15" x14ac:dyDescent="0.35">
      <c r="A45" s="147" t="s">
        <v>279</v>
      </c>
      <c r="B45" s="168">
        <v>286.11799999999999</v>
      </c>
      <c r="C45" s="148">
        <v>286.11799999999999</v>
      </c>
      <c r="D45" s="148">
        <v>0</v>
      </c>
      <c r="E45" s="168">
        <v>0</v>
      </c>
      <c r="F45" s="175">
        <v>0</v>
      </c>
      <c r="G45" s="148">
        <v>0</v>
      </c>
      <c r="H45" s="148">
        <v>0</v>
      </c>
      <c r="I45" s="175">
        <v>0</v>
      </c>
      <c r="J45" s="168">
        <v>3909.933</v>
      </c>
      <c r="K45" s="148">
        <v>0</v>
      </c>
      <c r="L45" s="175">
        <v>3909.933</v>
      </c>
      <c r="M45" s="168">
        <v>3623.8150000000001</v>
      </c>
      <c r="N45" s="165">
        <v>13.665456000000001</v>
      </c>
      <c r="O45" s="165">
        <v>13.665456000000001</v>
      </c>
    </row>
    <row r="46" spans="1:15" x14ac:dyDescent="0.35">
      <c r="A46" s="147" t="s">
        <v>280</v>
      </c>
      <c r="B46" s="168"/>
      <c r="C46" s="148"/>
      <c r="D46" s="148"/>
      <c r="E46" s="168"/>
      <c r="F46" s="175"/>
      <c r="G46" s="148"/>
      <c r="H46" s="148"/>
      <c r="I46" s="175"/>
      <c r="J46" s="168"/>
      <c r="K46" s="148"/>
      <c r="L46" s="175"/>
      <c r="M46" s="168"/>
      <c r="N46" s="165"/>
      <c r="O46" s="165"/>
    </row>
    <row r="47" spans="1:15" x14ac:dyDescent="0.35">
      <c r="A47" s="147" t="s">
        <v>281</v>
      </c>
      <c r="B47" s="168">
        <v>1704.442</v>
      </c>
      <c r="C47" s="148">
        <v>115.96899999999999</v>
      </c>
      <c r="D47" s="148">
        <v>1499.681</v>
      </c>
      <c r="E47" s="168">
        <v>-88.792000000000002</v>
      </c>
      <c r="F47" s="175">
        <v>0</v>
      </c>
      <c r="G47" s="148">
        <v>0</v>
      </c>
      <c r="H47" s="148">
        <v>0</v>
      </c>
      <c r="I47" s="175">
        <v>0</v>
      </c>
      <c r="J47" s="168">
        <v>10000</v>
      </c>
      <c r="K47" s="148">
        <v>0</v>
      </c>
      <c r="L47" s="175">
        <v>10000</v>
      </c>
      <c r="M47" s="168">
        <v>8295.5580000000009</v>
      </c>
      <c r="N47" s="165">
        <v>5.8670229999999997</v>
      </c>
      <c r="O47" s="165">
        <v>5.8670229999999997</v>
      </c>
    </row>
    <row r="48" spans="1:15" x14ac:dyDescent="0.35">
      <c r="A48" s="147"/>
      <c r="B48" s="168"/>
      <c r="C48" s="148"/>
      <c r="D48" s="148"/>
      <c r="E48" s="168"/>
      <c r="F48" s="175"/>
      <c r="G48" s="148"/>
      <c r="H48" s="148"/>
      <c r="I48" s="175"/>
      <c r="J48" s="168"/>
      <c r="K48" s="148"/>
      <c r="L48" s="175"/>
      <c r="M48" s="168"/>
      <c r="N48" s="165"/>
      <c r="O48" s="165"/>
    </row>
    <row r="49" spans="1:15" x14ac:dyDescent="0.35">
      <c r="A49" s="149"/>
      <c r="B49" s="149"/>
      <c r="C49" s="149"/>
      <c r="D49" s="149"/>
      <c r="E49" s="149"/>
      <c r="F49" s="149"/>
      <c r="G49" s="149"/>
      <c r="H49" s="149"/>
      <c r="I49" s="149"/>
      <c r="J49" s="149"/>
      <c r="K49" s="149"/>
      <c r="L49" s="149"/>
      <c r="M49" s="126"/>
      <c r="N49" s="126"/>
      <c r="O49" s="126"/>
    </row>
    <row r="50" spans="1:15" ht="21.95" customHeight="1" x14ac:dyDescent="0.35">
      <c r="A50" s="301" t="s">
        <v>219</v>
      </c>
      <c r="B50" s="301"/>
      <c r="C50" s="301"/>
      <c r="D50" s="301"/>
      <c r="E50" s="301"/>
      <c r="F50" s="301"/>
      <c r="G50" s="301"/>
      <c r="H50" s="301" t="s">
        <v>219</v>
      </c>
      <c r="I50" s="301"/>
      <c r="J50" s="301"/>
      <c r="K50" s="301"/>
      <c r="L50" s="301"/>
      <c r="M50" s="301"/>
      <c r="N50" s="301"/>
      <c r="O50" s="301"/>
    </row>
    <row r="51" spans="1:15" x14ac:dyDescent="0.35">
      <c r="A51" s="147" t="s">
        <v>270</v>
      </c>
      <c r="B51" s="168">
        <v>1220.345</v>
      </c>
      <c r="C51" s="168"/>
      <c r="D51" s="168"/>
      <c r="E51" s="168"/>
      <c r="F51" s="168"/>
      <c r="G51" s="168"/>
      <c r="H51" s="168"/>
      <c r="I51" s="168"/>
      <c r="J51" s="168">
        <v>6195.4309999999996</v>
      </c>
      <c r="K51" s="168"/>
      <c r="L51" s="168"/>
      <c r="M51" s="168">
        <v>4975.0860000000002</v>
      </c>
      <c r="N51" s="168"/>
      <c r="O51" s="165">
        <v>5.0767860000000002</v>
      </c>
    </row>
    <row r="52" spans="1:15" x14ac:dyDescent="0.35">
      <c r="A52" s="147" t="s">
        <v>271</v>
      </c>
      <c r="B52" s="168">
        <v>2156.7456929999998</v>
      </c>
      <c r="C52" s="168"/>
      <c r="D52" s="168"/>
      <c r="E52" s="168"/>
      <c r="F52" s="168"/>
      <c r="G52" s="168"/>
      <c r="H52" s="168"/>
      <c r="I52" s="168"/>
      <c r="J52" s="168">
        <v>7538.4277099999999</v>
      </c>
      <c r="K52" s="168"/>
      <c r="L52" s="168"/>
      <c r="M52" s="168">
        <v>5381.6820180000004</v>
      </c>
      <c r="N52" s="168"/>
      <c r="O52" s="165">
        <v>3.495279</v>
      </c>
    </row>
    <row r="53" spans="1:15" x14ac:dyDescent="0.35">
      <c r="A53" s="147" t="s">
        <v>272</v>
      </c>
      <c r="B53" s="168">
        <v>31373.845000000001</v>
      </c>
      <c r="C53" s="168"/>
      <c r="D53" s="168"/>
      <c r="E53" s="168"/>
      <c r="F53" s="168"/>
      <c r="G53" s="168"/>
      <c r="H53" s="168"/>
      <c r="I53" s="168"/>
      <c r="J53" s="168">
        <v>77258.801000000007</v>
      </c>
      <c r="K53" s="168"/>
      <c r="L53" s="168"/>
      <c r="M53" s="168">
        <v>45884.955999999998</v>
      </c>
      <c r="N53" s="168"/>
      <c r="O53" s="165">
        <v>2.462523</v>
      </c>
    </row>
    <row r="54" spans="1:15" x14ac:dyDescent="0.35">
      <c r="A54" s="147" t="s">
        <v>273</v>
      </c>
      <c r="B54" s="168">
        <v>929</v>
      </c>
      <c r="C54" s="168"/>
      <c r="D54" s="168"/>
      <c r="E54" s="168"/>
      <c r="F54" s="168"/>
      <c r="G54" s="168"/>
      <c r="H54" s="168"/>
      <c r="I54" s="168"/>
      <c r="J54" s="168">
        <v>6614</v>
      </c>
      <c r="K54" s="168"/>
      <c r="L54" s="168"/>
      <c r="M54" s="168">
        <v>5685</v>
      </c>
      <c r="N54" s="168"/>
      <c r="O54" s="165">
        <v>7.1194829999999998</v>
      </c>
    </row>
    <row r="55" spans="1:15" x14ac:dyDescent="0.35">
      <c r="A55" s="147" t="s">
        <v>274</v>
      </c>
      <c r="B55" s="168">
        <v>3918.84</v>
      </c>
      <c r="C55" s="168"/>
      <c r="D55" s="168"/>
      <c r="E55" s="168"/>
      <c r="F55" s="168"/>
      <c r="G55" s="168"/>
      <c r="H55" s="168"/>
      <c r="I55" s="168"/>
      <c r="J55" s="168">
        <v>5221.9399999999996</v>
      </c>
      <c r="K55" s="168"/>
      <c r="L55" s="168"/>
      <c r="M55" s="168">
        <v>1303.0999999999999</v>
      </c>
      <c r="N55" s="168"/>
      <c r="O55" s="165">
        <v>1.332522</v>
      </c>
    </row>
    <row r="56" spans="1:15" x14ac:dyDescent="0.35">
      <c r="A56" s="147" t="s">
        <v>275</v>
      </c>
      <c r="B56" s="168">
        <v>4639</v>
      </c>
      <c r="C56" s="168"/>
      <c r="D56" s="168"/>
      <c r="E56" s="168"/>
      <c r="F56" s="168"/>
      <c r="G56" s="168"/>
      <c r="H56" s="168"/>
      <c r="I56" s="168"/>
      <c r="J56" s="168">
        <v>8874</v>
      </c>
      <c r="K56" s="168"/>
      <c r="L56" s="168"/>
      <c r="M56" s="168">
        <v>4235</v>
      </c>
      <c r="N56" s="168"/>
      <c r="O56" s="165">
        <v>1.9129119999999999</v>
      </c>
    </row>
    <row r="57" spans="1:15" x14ac:dyDescent="0.35">
      <c r="A57" s="147" t="s">
        <v>276</v>
      </c>
      <c r="B57" s="168">
        <v>17241</v>
      </c>
      <c r="C57" s="168"/>
      <c r="D57" s="168"/>
      <c r="E57" s="168"/>
      <c r="F57" s="168"/>
      <c r="G57" s="168"/>
      <c r="H57" s="168"/>
      <c r="I57" s="168"/>
      <c r="J57" s="168">
        <v>28372</v>
      </c>
      <c r="K57" s="168"/>
      <c r="L57" s="168"/>
      <c r="M57" s="168">
        <v>11131</v>
      </c>
      <c r="N57" s="168"/>
      <c r="O57" s="165">
        <v>1.6456120000000001</v>
      </c>
    </row>
    <row r="58" spans="1:15" x14ac:dyDescent="0.35">
      <c r="A58" s="147" t="s">
        <v>277</v>
      </c>
      <c r="B58" s="168">
        <v>8217.3420000000006</v>
      </c>
      <c r="C58" s="168"/>
      <c r="D58" s="168"/>
      <c r="E58" s="168"/>
      <c r="F58" s="168"/>
      <c r="G58" s="168"/>
      <c r="H58" s="168"/>
      <c r="I58" s="168"/>
      <c r="J58" s="168">
        <v>18009.494999999999</v>
      </c>
      <c r="K58" s="168"/>
      <c r="L58" s="168"/>
      <c r="M58" s="168">
        <v>9792.1530000000002</v>
      </c>
      <c r="N58" s="168"/>
      <c r="O58" s="165">
        <v>2.1916449999999998</v>
      </c>
    </row>
    <row r="59" spans="1:15" x14ac:dyDescent="0.35">
      <c r="A59" s="147" t="s">
        <v>278</v>
      </c>
      <c r="B59" s="168">
        <v>556</v>
      </c>
      <c r="C59" s="168"/>
      <c r="D59" s="168"/>
      <c r="E59" s="168"/>
      <c r="F59" s="168"/>
      <c r="G59" s="168"/>
      <c r="H59" s="168"/>
      <c r="I59" s="168"/>
      <c r="J59" s="168">
        <v>352</v>
      </c>
      <c r="K59" s="168"/>
      <c r="L59" s="168"/>
      <c r="M59" s="168">
        <v>-204</v>
      </c>
      <c r="N59" s="168"/>
      <c r="O59" s="165">
        <v>0.63309400000000005</v>
      </c>
    </row>
    <row r="60" spans="1:15" x14ac:dyDescent="0.35">
      <c r="A60" s="147" t="s">
        <v>279</v>
      </c>
      <c r="B60" s="168">
        <v>2579.7150000000001</v>
      </c>
      <c r="C60" s="168"/>
      <c r="D60" s="168"/>
      <c r="E60" s="168"/>
      <c r="F60" s="168"/>
      <c r="G60" s="168"/>
      <c r="H60" s="168"/>
      <c r="I60" s="168"/>
      <c r="J60" s="168">
        <v>4356.2160000000003</v>
      </c>
      <c r="K60" s="168"/>
      <c r="L60" s="168"/>
      <c r="M60" s="168">
        <v>1776.501</v>
      </c>
      <c r="N60" s="168"/>
      <c r="O60" s="165">
        <v>1.688642</v>
      </c>
    </row>
    <row r="61" spans="1:15" x14ac:dyDescent="0.35">
      <c r="A61" s="147" t="s">
        <v>280</v>
      </c>
      <c r="B61" s="168">
        <v>1338</v>
      </c>
      <c r="C61" s="168"/>
      <c r="D61" s="168"/>
      <c r="E61" s="168"/>
      <c r="F61" s="168"/>
      <c r="G61" s="168"/>
      <c r="H61" s="168"/>
      <c r="I61" s="168"/>
      <c r="J61" s="168">
        <v>1730</v>
      </c>
      <c r="K61" s="168"/>
      <c r="L61" s="168"/>
      <c r="M61" s="168">
        <v>392</v>
      </c>
      <c r="N61" s="168"/>
      <c r="O61" s="165">
        <v>1.292975</v>
      </c>
    </row>
    <row r="62" spans="1:15" x14ac:dyDescent="0.35">
      <c r="A62" s="147" t="s">
        <v>281</v>
      </c>
      <c r="B62" s="168">
        <v>596.19600000000003</v>
      </c>
      <c r="C62" s="168"/>
      <c r="D62" s="168"/>
      <c r="E62" s="168"/>
      <c r="F62" s="168"/>
      <c r="G62" s="168"/>
      <c r="H62" s="168"/>
      <c r="I62" s="168"/>
      <c r="J62" s="168">
        <v>2100.8829999999998</v>
      </c>
      <c r="K62" s="168"/>
      <c r="L62" s="168"/>
      <c r="M62" s="168">
        <v>1504.6869999999999</v>
      </c>
      <c r="N62" s="168"/>
      <c r="O62" s="165">
        <v>3.5238130000000001</v>
      </c>
    </row>
    <row r="63" spans="1:15" x14ac:dyDescent="0.35">
      <c r="A63" s="147"/>
      <c r="B63" s="168"/>
      <c r="C63" s="168"/>
      <c r="D63" s="168"/>
      <c r="E63" s="168"/>
      <c r="F63" s="168"/>
      <c r="G63" s="168"/>
      <c r="H63" s="168"/>
      <c r="I63" s="168"/>
      <c r="J63" s="168"/>
      <c r="K63" s="168"/>
      <c r="L63" s="168"/>
      <c r="M63" s="168"/>
      <c r="N63" s="168"/>
      <c r="O63" s="165"/>
    </row>
    <row r="64" spans="1:15" x14ac:dyDescent="0.35">
      <c r="A64" s="149"/>
      <c r="B64" s="149"/>
      <c r="C64" s="149"/>
      <c r="D64" s="149"/>
      <c r="E64" s="149"/>
      <c r="F64" s="149"/>
      <c r="G64" s="149"/>
      <c r="H64" s="149"/>
      <c r="I64" s="149"/>
      <c r="J64" s="149"/>
      <c r="K64" s="149"/>
      <c r="L64" s="149"/>
      <c r="M64" s="126"/>
      <c r="N64" s="126"/>
      <c r="O64" s="126"/>
    </row>
    <row r="66" spans="1:11" x14ac:dyDescent="0.35">
      <c r="A66" s="296"/>
      <c r="B66" s="296"/>
      <c r="C66" s="296"/>
      <c r="H66" s="296"/>
      <c r="I66" s="296"/>
      <c r="J66" s="296"/>
      <c r="K66" s="296"/>
    </row>
  </sheetData>
  <mergeCells count="16">
    <mergeCell ref="A50:G50"/>
    <mergeCell ref="H50:O50"/>
    <mergeCell ref="A66:C66"/>
    <mergeCell ref="H66:K66"/>
    <mergeCell ref="A5:G5"/>
    <mergeCell ref="H5:O5"/>
    <mergeCell ref="A20:G20"/>
    <mergeCell ref="H20:O20"/>
    <mergeCell ref="A35:G35"/>
    <mergeCell ref="H35:O35"/>
    <mergeCell ref="A1:G1"/>
    <mergeCell ref="H1:O1"/>
    <mergeCell ref="A2:G2"/>
    <mergeCell ref="H2:O2"/>
    <mergeCell ref="A3:G3"/>
    <mergeCell ref="H3:O3"/>
  </mergeCells>
  <pageMargins left="0.70866141732283472" right="0.70866141732283472" top="0.74803149606299213" bottom="0.74803149606299213" header="0.31496062992125984" footer="0.31496062992125984"/>
  <pageSetup paperSize="9" scale="79" orientation="portrait" r:id="rId1"/>
  <headerFooter>
    <oddFooter>&amp;LAustralian Prudential Regulation Authority&amp;R&amp;P</oddFooter>
  </headerFooter>
  <colBreaks count="1" manualBreakCount="1">
    <brk id="7" max="64"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6"/>
  <sheetViews>
    <sheetView showGridLines="0" zoomScaleNormal="100" workbookViewId="0">
      <selection sqref="A1:B1"/>
    </sheetView>
  </sheetViews>
  <sheetFormatPr defaultColWidth="9.453125" defaultRowHeight="10.5" x14ac:dyDescent="0.35"/>
  <cols>
    <col min="1" max="1" width="60.81640625" style="2" customWidth="1"/>
    <col min="2" max="2" width="15.81640625" style="46" customWidth="1"/>
    <col min="3" max="16384" width="9.453125" style="2"/>
  </cols>
  <sheetData>
    <row r="1" spans="1:10" ht="27" customHeight="1" x14ac:dyDescent="0.35">
      <c r="A1" s="293" t="s">
        <v>169</v>
      </c>
      <c r="B1" s="261"/>
    </row>
    <row r="2" spans="1:10" s="6" customFormat="1" ht="27" customHeight="1" x14ac:dyDescent="0.35">
      <c r="A2" s="302" t="str">
        <f>CONCATENATE("Year end ",TEXT(EOMONTH(DATEVALUE(A5), 0),"DD MMMM YYYY"))</f>
        <v>Year end 30 June 2019</v>
      </c>
      <c r="B2" s="303"/>
    </row>
    <row r="3" spans="1:10" s="6" customFormat="1" ht="39.950000000000003" customHeight="1" x14ac:dyDescent="0.35">
      <c r="A3" s="121" t="s">
        <v>170</v>
      </c>
      <c r="B3" s="122" t="s">
        <v>171</v>
      </c>
    </row>
    <row r="4" spans="1:10" s="6" customFormat="1" ht="39.950000000000003" hidden="1" customHeight="1" x14ac:dyDescent="0.35">
      <c r="A4" s="192" t="s">
        <v>297</v>
      </c>
      <c r="B4" s="90"/>
    </row>
    <row r="5" spans="1:10" s="6" customFormat="1" ht="39.950000000000003" hidden="1" customHeight="1" x14ac:dyDescent="0.35">
      <c r="A5" s="192" t="s">
        <v>298</v>
      </c>
      <c r="B5" s="90"/>
    </row>
    <row r="6" spans="1:10" x14ac:dyDescent="0.35">
      <c r="A6" s="123"/>
      <c r="B6" s="124"/>
    </row>
    <row r="7" spans="1:10" hidden="1" x14ac:dyDescent="0.35">
      <c r="A7" s="117" t="s">
        <v>299</v>
      </c>
      <c r="B7" s="125" t="s">
        <v>300</v>
      </c>
    </row>
    <row r="8" spans="1:10" x14ac:dyDescent="0.35">
      <c r="A8" s="117" t="s">
        <v>301</v>
      </c>
      <c r="B8" s="125" t="s">
        <v>270</v>
      </c>
    </row>
    <row r="9" spans="1:10" x14ac:dyDescent="0.35">
      <c r="A9" s="117" t="s">
        <v>302</v>
      </c>
      <c r="B9" s="125" t="s">
        <v>271</v>
      </c>
      <c r="J9" s="47"/>
    </row>
    <row r="10" spans="1:10" x14ac:dyDescent="0.35">
      <c r="A10" s="117" t="s">
        <v>303</v>
      </c>
      <c r="B10" s="125" t="s">
        <v>272</v>
      </c>
      <c r="J10" s="47"/>
    </row>
    <row r="11" spans="1:10" x14ac:dyDescent="0.35">
      <c r="A11" s="117" t="s">
        <v>304</v>
      </c>
      <c r="B11" s="125" t="s">
        <v>273</v>
      </c>
      <c r="J11" s="47"/>
    </row>
    <row r="12" spans="1:10" x14ac:dyDescent="0.35">
      <c r="A12" s="143" t="s">
        <v>305</v>
      </c>
      <c r="B12" s="140" t="s">
        <v>274</v>
      </c>
      <c r="J12" s="47"/>
    </row>
    <row r="13" spans="1:10" x14ac:dyDescent="0.35">
      <c r="A13" s="117" t="s">
        <v>306</v>
      </c>
      <c r="B13" s="125" t="s">
        <v>275</v>
      </c>
      <c r="J13" s="47"/>
    </row>
    <row r="14" spans="1:10" x14ac:dyDescent="0.35">
      <c r="A14" s="117" t="s">
        <v>307</v>
      </c>
      <c r="B14" s="125" t="s">
        <v>276</v>
      </c>
      <c r="J14" s="47"/>
    </row>
    <row r="15" spans="1:10" x14ac:dyDescent="0.35">
      <c r="A15" s="117" t="s">
        <v>308</v>
      </c>
      <c r="B15" s="125" t="s">
        <v>277</v>
      </c>
      <c r="J15" s="47"/>
    </row>
    <row r="16" spans="1:10" x14ac:dyDescent="0.35">
      <c r="A16" s="117" t="s">
        <v>309</v>
      </c>
      <c r="B16" s="125" t="s">
        <v>278</v>
      </c>
      <c r="J16" s="47"/>
    </row>
    <row r="17" spans="1:10" x14ac:dyDescent="0.35">
      <c r="A17" s="117" t="s">
        <v>310</v>
      </c>
      <c r="B17" s="125" t="s">
        <v>279</v>
      </c>
      <c r="J17" s="47"/>
    </row>
    <row r="18" spans="1:10" x14ac:dyDescent="0.35">
      <c r="A18" s="117" t="s">
        <v>311</v>
      </c>
      <c r="B18" s="125" t="s">
        <v>280</v>
      </c>
      <c r="J18" s="47"/>
    </row>
    <row r="19" spans="1:10" x14ac:dyDescent="0.35">
      <c r="A19" s="141" t="s">
        <v>312</v>
      </c>
      <c r="B19" s="125" t="s">
        <v>281</v>
      </c>
      <c r="J19" s="47"/>
    </row>
    <row r="20" spans="1:10" x14ac:dyDescent="0.35">
      <c r="A20" s="117"/>
      <c r="B20" s="125"/>
      <c r="J20" s="47"/>
    </row>
    <row r="21" spans="1:10" x14ac:dyDescent="0.35">
      <c r="A21" s="117"/>
      <c r="B21" s="125"/>
      <c r="J21" s="48"/>
    </row>
    <row r="22" spans="1:10" x14ac:dyDescent="0.35">
      <c r="A22" s="117"/>
      <c r="B22" s="125"/>
      <c r="J22" s="47"/>
    </row>
    <row r="23" spans="1:10" x14ac:dyDescent="0.35">
      <c r="A23" s="126"/>
      <c r="B23" s="127"/>
      <c r="J23" s="47"/>
    </row>
    <row r="24" spans="1:10" ht="6" customHeight="1" x14ac:dyDescent="0.35">
      <c r="A24" s="123"/>
      <c r="B24" s="124"/>
      <c r="J24" s="47"/>
    </row>
    <row r="25" spans="1:10" x14ac:dyDescent="0.35">
      <c r="A25" s="304" t="s">
        <v>176</v>
      </c>
      <c r="B25" s="305"/>
      <c r="J25" s="47"/>
    </row>
    <row r="26" spans="1:10" x14ac:dyDescent="0.35">
      <c r="A26" s="287" t="s">
        <v>172</v>
      </c>
      <c r="B26" s="305"/>
    </row>
  </sheetData>
  <mergeCells count="4">
    <mergeCell ref="A1:B1"/>
    <mergeCell ref="A2:B2"/>
    <mergeCell ref="A25:B25"/>
    <mergeCell ref="A26:B26"/>
  </mergeCells>
  <phoneticPr fontId="4" type="noConversion"/>
  <printOptions horizontalCentered="1"/>
  <pageMargins left="0.70866141732283472" right="0.70866141732283472" top="0.98425196850393704" bottom="0.98425196850393704" header="0.31496062992125984" footer="0.31496062992125984"/>
  <pageSetup paperSize="9" orientation="portrait" r:id="rId1"/>
  <headerFooter alignWithMargins="0">
    <oddFooter>&amp;L&amp;"Trebuchet MS,Bold"&amp;8Australian Prudential Regulation Authority&amp;R&amp;"Trebuchet MS,Bold"&amp;8&amp;P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4"/>
  <sheetViews>
    <sheetView zoomScaleNormal="100" workbookViewId="0"/>
  </sheetViews>
  <sheetFormatPr defaultColWidth="9.453125" defaultRowHeight="13.9" x14ac:dyDescent="0.45"/>
  <cols>
    <col min="1" max="1" width="16.453125" style="135" customWidth="1"/>
    <col min="2" max="2" width="48" style="134" customWidth="1"/>
    <col min="3" max="3" width="52.453125" style="135" customWidth="1"/>
    <col min="4" max="5" width="9.453125" style="135" customWidth="1"/>
    <col min="6" max="16384" width="9.453125" style="135"/>
  </cols>
  <sheetData>
    <row r="1" spans="1:3" ht="9" customHeight="1" x14ac:dyDescent="0.45"/>
    <row r="2" spans="1:3" ht="15.4" x14ac:dyDescent="0.45">
      <c r="A2" s="239" t="s">
        <v>97</v>
      </c>
      <c r="B2" s="239"/>
    </row>
    <row r="3" spans="1:3" ht="15" customHeight="1" x14ac:dyDescent="0.45">
      <c r="A3" s="238" t="s">
        <v>245</v>
      </c>
      <c r="B3" s="238"/>
      <c r="C3" s="237"/>
    </row>
    <row r="4" spans="1:3" ht="10.5" customHeight="1" x14ac:dyDescent="0.45">
      <c r="A4" s="240"/>
      <c r="B4" s="240"/>
      <c r="C4" s="241"/>
    </row>
    <row r="5" spans="1:3" ht="15" customHeight="1" x14ac:dyDescent="0.45">
      <c r="A5" s="240" t="s">
        <v>246</v>
      </c>
      <c r="B5" s="240"/>
      <c r="C5" s="237"/>
    </row>
    <row r="6" spans="1:3" ht="29.25" customHeight="1" x14ac:dyDescent="0.45">
      <c r="A6" s="243" t="s">
        <v>247</v>
      </c>
      <c r="B6" s="243"/>
      <c r="C6" s="243"/>
    </row>
    <row r="7" spans="1:3" ht="19.5" customHeight="1" x14ac:dyDescent="0.45">
      <c r="A7" s="244" t="s">
        <v>251</v>
      </c>
      <c r="B7" s="244"/>
      <c r="C7" s="200"/>
    </row>
    <row r="8" spans="1:3" ht="8.25" customHeight="1" x14ac:dyDescent="0.45">
      <c r="A8" s="202"/>
      <c r="B8" s="202"/>
      <c r="C8" s="200"/>
    </row>
    <row r="9" spans="1:3" ht="18" customHeight="1" x14ac:dyDescent="0.45">
      <c r="A9" s="239" t="s">
        <v>98</v>
      </c>
      <c r="B9" s="239"/>
      <c r="C9" s="237"/>
    </row>
    <row r="10" spans="1:3" ht="50.45" customHeight="1" x14ac:dyDescent="0.45">
      <c r="A10" s="240" t="s">
        <v>157</v>
      </c>
      <c r="B10" s="240"/>
      <c r="C10" s="237"/>
    </row>
    <row r="11" spans="1:3" ht="11.25" customHeight="1" x14ac:dyDescent="0.45">
      <c r="A11" s="242"/>
      <c r="B11" s="237"/>
      <c r="C11" s="237"/>
    </row>
    <row r="12" spans="1:3" ht="15.4" x14ac:dyDescent="0.45">
      <c r="A12" s="236" t="s">
        <v>173</v>
      </c>
      <c r="B12" s="236"/>
      <c r="C12" s="237"/>
    </row>
    <row r="13" spans="1:3" x14ac:dyDescent="0.45">
      <c r="A13" s="238" t="s">
        <v>174</v>
      </c>
      <c r="B13" s="238"/>
      <c r="C13" s="237"/>
    </row>
    <row r="14" spans="1:3" ht="38.25" customHeight="1" x14ac:dyDescent="0.45">
      <c r="A14" s="238" t="s">
        <v>191</v>
      </c>
      <c r="B14" s="238"/>
      <c r="C14" s="237"/>
    </row>
    <row r="15" spans="1:3" ht="15.4" x14ac:dyDescent="0.45">
      <c r="A15" s="236" t="s">
        <v>99</v>
      </c>
      <c r="B15" s="236"/>
      <c r="C15" s="237"/>
    </row>
    <row r="16" spans="1:3" x14ac:dyDescent="0.45">
      <c r="A16" s="238" t="s">
        <v>158</v>
      </c>
      <c r="B16" s="238"/>
      <c r="C16" s="237"/>
    </row>
    <row r="17" spans="1:4" x14ac:dyDescent="0.45">
      <c r="A17" s="246"/>
      <c r="B17" s="237"/>
      <c r="C17" s="237"/>
    </row>
    <row r="18" spans="1:4" ht="15.4" x14ac:dyDescent="0.45">
      <c r="A18" s="247" t="s">
        <v>100</v>
      </c>
      <c r="B18" s="247"/>
      <c r="C18" s="247"/>
    </row>
    <row r="19" spans="1:4" x14ac:dyDescent="0.45">
      <c r="A19" s="248" t="s">
        <v>101</v>
      </c>
      <c r="B19" s="248"/>
      <c r="C19" s="237"/>
    </row>
    <row r="20" spans="1:4" x14ac:dyDescent="0.45">
      <c r="A20" s="248"/>
      <c r="B20" s="237"/>
      <c r="C20" s="237"/>
    </row>
    <row r="21" spans="1:4" ht="15.4" x14ac:dyDescent="0.45">
      <c r="A21" s="239" t="s">
        <v>115</v>
      </c>
      <c r="B21" s="239"/>
      <c r="C21" s="237"/>
    </row>
    <row r="22" spans="1:4" ht="32.25" customHeight="1" x14ac:dyDescent="0.45">
      <c r="A22" s="238" t="s">
        <v>252</v>
      </c>
      <c r="B22" s="238"/>
      <c r="C22" s="237"/>
    </row>
    <row r="23" spans="1:4" x14ac:dyDescent="0.45">
      <c r="A23" s="246"/>
      <c r="B23" s="237"/>
      <c r="C23" s="237"/>
    </row>
    <row r="24" spans="1:4" ht="15.4" x14ac:dyDescent="0.45">
      <c r="A24" s="239" t="s">
        <v>102</v>
      </c>
      <c r="B24" s="239"/>
      <c r="C24" s="237"/>
    </row>
    <row r="25" spans="1:4" x14ac:dyDescent="0.45">
      <c r="A25" s="238" t="s">
        <v>175</v>
      </c>
      <c r="B25" s="238"/>
      <c r="C25" s="237"/>
    </row>
    <row r="26" spans="1:4" ht="15" customHeight="1" x14ac:dyDescent="0.45">
      <c r="A26" s="136"/>
      <c r="B26" s="136"/>
    </row>
    <row r="27" spans="1:4" ht="15.95" customHeight="1" x14ac:dyDescent="0.45">
      <c r="A27" s="137" t="s">
        <v>103</v>
      </c>
      <c r="B27" s="201" t="s">
        <v>249</v>
      </c>
      <c r="C27" s="136"/>
      <c r="D27" s="136"/>
    </row>
    <row r="28" spans="1:4" ht="4.5" customHeight="1" x14ac:dyDescent="0.45">
      <c r="A28" s="134"/>
    </row>
    <row r="29" spans="1:4" x14ac:dyDescent="0.45">
      <c r="A29" s="137" t="s">
        <v>104</v>
      </c>
      <c r="B29" s="135" t="s">
        <v>250</v>
      </c>
    </row>
    <row r="30" spans="1:4" ht="15.95" customHeight="1" x14ac:dyDescent="0.45">
      <c r="B30" s="137" t="s">
        <v>105</v>
      </c>
    </row>
    <row r="31" spans="1:4" x14ac:dyDescent="0.45">
      <c r="B31" s="138" t="s">
        <v>106</v>
      </c>
    </row>
    <row r="32" spans="1:4" x14ac:dyDescent="0.45">
      <c r="B32" s="138" t="s">
        <v>107</v>
      </c>
    </row>
    <row r="33" spans="1:11" x14ac:dyDescent="0.45">
      <c r="A33" s="139"/>
      <c r="B33" s="138"/>
    </row>
    <row r="34" spans="1:11" x14ac:dyDescent="0.45">
      <c r="A34" s="139"/>
      <c r="B34" s="138"/>
    </row>
    <row r="35" spans="1:11" x14ac:dyDescent="0.45">
      <c r="C35" s="64"/>
      <c r="D35" s="64"/>
      <c r="E35" s="64"/>
      <c r="F35" s="64"/>
      <c r="G35" s="64"/>
      <c r="H35" s="64"/>
      <c r="I35" s="64"/>
      <c r="J35" s="64"/>
      <c r="K35" s="64"/>
    </row>
    <row r="36" spans="1:11" x14ac:dyDescent="0.45">
      <c r="C36" s="64"/>
      <c r="D36" s="64"/>
      <c r="E36" s="64"/>
      <c r="F36" s="64"/>
      <c r="G36" s="64"/>
      <c r="H36" s="64"/>
      <c r="I36" s="64"/>
      <c r="J36" s="64"/>
      <c r="K36" s="64"/>
    </row>
    <row r="39" spans="1:11" ht="45" customHeight="1" x14ac:dyDescent="0.45">
      <c r="A39" s="245"/>
      <c r="B39" s="245"/>
    </row>
    <row r="44" spans="1:11" ht="15" customHeight="1" x14ac:dyDescent="0.45"/>
  </sheetData>
  <mergeCells count="24">
    <mergeCell ref="A39:B39"/>
    <mergeCell ref="A21:C21"/>
    <mergeCell ref="A15:C15"/>
    <mergeCell ref="A22:C22"/>
    <mergeCell ref="A23:C23"/>
    <mergeCell ref="A24:C24"/>
    <mergeCell ref="A25:C25"/>
    <mergeCell ref="A16:C16"/>
    <mergeCell ref="A17:C17"/>
    <mergeCell ref="A18:C18"/>
    <mergeCell ref="A19:C19"/>
    <mergeCell ref="A20:C20"/>
    <mergeCell ref="A12:C12"/>
    <mergeCell ref="A13:C13"/>
    <mergeCell ref="A14:C14"/>
    <mergeCell ref="A2:B2"/>
    <mergeCell ref="A4:C4"/>
    <mergeCell ref="A9:C9"/>
    <mergeCell ref="A10:C10"/>
    <mergeCell ref="A11:C11"/>
    <mergeCell ref="A3:C3"/>
    <mergeCell ref="A5:C5"/>
    <mergeCell ref="A6:C6"/>
    <mergeCell ref="A7:B7"/>
  </mergeCells>
  <hyperlinks>
    <hyperlink ref="B27" r:id="rId1"/>
    <hyperlink ref="A7" r:id="rId2"/>
  </hyperlinks>
  <pageMargins left="0.69" right="0.70866141732283472" top="1.1811023622047245" bottom="0" header="0.27559055118110237" footer="0.47244094488188981"/>
  <pageSetup paperSize="9" orientation="portrait" r:id="rId3"/>
  <headerFooter alignWithMargins="0">
    <oddFooter>&amp;L&amp;"Trebuchet MS,Bold"Australian Prudential Regulation Authority&amp;R&amp;"Trebuchet MS,Bold"&amp;P</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60"/>
  <sheetViews>
    <sheetView showGridLines="0" zoomScaleNormal="100" workbookViewId="0"/>
  </sheetViews>
  <sheetFormatPr defaultColWidth="10.54296875" defaultRowHeight="13.9" x14ac:dyDescent="0.45"/>
  <cols>
    <col min="1" max="1" width="5.453125" style="1" customWidth="1"/>
    <col min="2" max="2" width="53.1796875" style="1" customWidth="1"/>
    <col min="3" max="3" width="18.54296875" style="1" bestFit="1" customWidth="1"/>
    <col min="4" max="4" width="12.453125" style="1" customWidth="1"/>
    <col min="5" max="16384" width="10.54296875" style="1"/>
  </cols>
  <sheetData>
    <row r="1" spans="1:3" ht="9" customHeight="1" x14ac:dyDescent="0.45"/>
    <row r="2" spans="1:3" ht="29.25" customHeight="1" x14ac:dyDescent="0.45">
      <c r="A2" s="194" t="s">
        <v>108</v>
      </c>
    </row>
    <row r="3" spans="1:3" ht="24.75" customHeight="1" x14ac:dyDescent="0.45">
      <c r="A3" s="65" t="s">
        <v>10</v>
      </c>
      <c r="B3" s="66"/>
      <c r="C3" s="95" t="s">
        <v>10</v>
      </c>
    </row>
    <row r="4" spans="1:3" ht="24.75" customHeight="1" x14ac:dyDescent="0.45">
      <c r="A4" s="65" t="s">
        <v>0</v>
      </c>
      <c r="B4" s="66"/>
      <c r="C4" s="95" t="s">
        <v>0</v>
      </c>
    </row>
    <row r="5" spans="1:3" ht="6" customHeight="1" x14ac:dyDescent="0.45">
      <c r="A5" s="65"/>
      <c r="B5" s="66"/>
    </row>
    <row r="6" spans="1:3" ht="23.25" customHeight="1" x14ac:dyDescent="0.45">
      <c r="A6" s="33" t="s">
        <v>109</v>
      </c>
      <c r="B6" s="85"/>
      <c r="C6" s="86"/>
    </row>
    <row r="7" spans="1:3" ht="24.75" customHeight="1" x14ac:dyDescent="0.45">
      <c r="A7" s="65" t="s">
        <v>110</v>
      </c>
      <c r="B7" s="66"/>
      <c r="C7" s="67"/>
    </row>
    <row r="8" spans="1:3" ht="18" customHeight="1" x14ac:dyDescent="0.45">
      <c r="A8" s="65"/>
      <c r="B8" s="66" t="s">
        <v>136</v>
      </c>
      <c r="C8" s="115" t="s">
        <v>134</v>
      </c>
    </row>
    <row r="9" spans="1:3" ht="18" customHeight="1" x14ac:dyDescent="0.45">
      <c r="A9" s="65"/>
      <c r="B9" s="66" t="s">
        <v>135</v>
      </c>
      <c r="C9" s="115" t="s">
        <v>137</v>
      </c>
    </row>
    <row r="10" spans="1:3" ht="24.75" customHeight="1" x14ac:dyDescent="0.45">
      <c r="A10" s="65" t="s">
        <v>111</v>
      </c>
      <c r="B10" s="66"/>
      <c r="C10" s="67"/>
    </row>
    <row r="11" spans="1:3" ht="18" customHeight="1" x14ac:dyDescent="0.65">
      <c r="A11" s="195"/>
      <c r="B11" s="66" t="s">
        <v>125</v>
      </c>
      <c r="C11" s="115" t="s">
        <v>117</v>
      </c>
    </row>
    <row r="12" spans="1:3" ht="24.75" customHeight="1" x14ac:dyDescent="0.45">
      <c r="A12" s="65" t="s">
        <v>112</v>
      </c>
      <c r="B12" s="66"/>
      <c r="C12" s="67"/>
    </row>
    <row r="13" spans="1:3" ht="18" customHeight="1" x14ac:dyDescent="0.45">
      <c r="A13" s="65"/>
      <c r="B13" s="66" t="s">
        <v>146</v>
      </c>
      <c r="C13" s="115" t="s">
        <v>161</v>
      </c>
    </row>
    <row r="14" spans="1:3" ht="24.75" customHeight="1" x14ac:dyDescent="0.45">
      <c r="A14" s="65" t="s">
        <v>113</v>
      </c>
      <c r="B14" s="66"/>
      <c r="C14" s="67"/>
    </row>
    <row r="15" spans="1:3" ht="18" customHeight="1" x14ac:dyDescent="0.65">
      <c r="A15" s="195"/>
      <c r="B15" s="66" t="s">
        <v>125</v>
      </c>
      <c r="C15" s="115" t="s">
        <v>162</v>
      </c>
    </row>
    <row r="16" spans="1:3" ht="10.5" customHeight="1" x14ac:dyDescent="0.45">
      <c r="B16" s="66"/>
      <c r="C16" s="67"/>
    </row>
    <row r="17" spans="1:3" ht="18" customHeight="1" x14ac:dyDescent="0.45">
      <c r="A17" s="65" t="s">
        <v>114</v>
      </c>
      <c r="B17" s="66"/>
      <c r="C17" s="115" t="s">
        <v>163</v>
      </c>
    </row>
    <row r="18" spans="1:3" ht="6" customHeight="1" x14ac:dyDescent="0.45">
      <c r="A18" s="65"/>
      <c r="B18" s="66"/>
    </row>
    <row r="19" spans="1:3" ht="23.25" customHeight="1" x14ac:dyDescent="0.45">
      <c r="A19" s="33" t="s">
        <v>190</v>
      </c>
      <c r="B19" s="85"/>
      <c r="C19" s="86"/>
    </row>
    <row r="20" spans="1:3" ht="24.75" customHeight="1" x14ac:dyDescent="0.45">
      <c r="A20" s="66" t="s">
        <v>110</v>
      </c>
      <c r="B20" s="66"/>
      <c r="C20" s="67"/>
    </row>
    <row r="21" spans="1:3" ht="18" customHeight="1" x14ac:dyDescent="0.45">
      <c r="A21" s="66"/>
      <c r="B21" s="66"/>
      <c r="C21" s="115" t="s">
        <v>234</v>
      </c>
    </row>
    <row r="22" spans="1:3" ht="18" customHeight="1" x14ac:dyDescent="0.45">
      <c r="A22" s="66"/>
      <c r="B22" s="66"/>
      <c r="C22" s="115" t="s">
        <v>235</v>
      </c>
    </row>
    <row r="23" spans="1:3" ht="18" customHeight="1" x14ac:dyDescent="0.45">
      <c r="A23" s="66"/>
      <c r="B23" s="66"/>
      <c r="C23" s="115" t="s">
        <v>236</v>
      </c>
    </row>
    <row r="24" spans="1:3" ht="24.75" customHeight="1" x14ac:dyDescent="0.45">
      <c r="A24" s="66" t="s">
        <v>112</v>
      </c>
      <c r="B24" s="66"/>
      <c r="C24" s="67"/>
    </row>
    <row r="25" spans="1:3" ht="18" customHeight="1" x14ac:dyDescent="0.45">
      <c r="A25" s="66"/>
      <c r="B25" s="66"/>
      <c r="C25" s="115" t="s">
        <v>237</v>
      </c>
    </row>
    <row r="26" spans="1:3" ht="18" customHeight="1" x14ac:dyDescent="0.45">
      <c r="A26" s="66"/>
      <c r="B26" s="66"/>
      <c r="C26" s="115" t="s">
        <v>238</v>
      </c>
    </row>
    <row r="27" spans="1:3" ht="18" customHeight="1" x14ac:dyDescent="0.45">
      <c r="A27" s="66"/>
      <c r="B27" s="66"/>
      <c r="C27" s="115" t="s">
        <v>239</v>
      </c>
    </row>
    <row r="28" spans="1:3" ht="24.75" customHeight="1" x14ac:dyDescent="0.45">
      <c r="A28" s="66" t="s">
        <v>240</v>
      </c>
      <c r="B28" s="66"/>
    </row>
    <row r="29" spans="1:3" ht="18" customHeight="1" x14ac:dyDescent="0.45">
      <c r="A29" s="66"/>
      <c r="B29" s="66"/>
      <c r="C29" s="115" t="s">
        <v>164</v>
      </c>
    </row>
    <row r="30" spans="1:3" ht="18" customHeight="1" x14ac:dyDescent="0.45">
      <c r="A30" s="66"/>
      <c r="B30" s="66"/>
      <c r="C30" s="115" t="s">
        <v>165</v>
      </c>
    </row>
    <row r="31" spans="1:3" ht="24.75" customHeight="1" x14ac:dyDescent="0.45">
      <c r="A31" s="66" t="s">
        <v>169</v>
      </c>
      <c r="B31" s="66"/>
      <c r="C31" s="115" t="s">
        <v>189</v>
      </c>
    </row>
    <row r="32" spans="1:3" ht="15" customHeight="1" x14ac:dyDescent="0.65">
      <c r="A32" s="195"/>
    </row>
    <row r="33" spans="1:2" ht="15" customHeight="1" x14ac:dyDescent="0.65">
      <c r="A33" s="195"/>
    </row>
    <row r="34" spans="1:2" ht="15" customHeight="1" x14ac:dyDescent="0.65">
      <c r="A34" s="195"/>
    </row>
    <row r="35" spans="1:2" ht="15" customHeight="1" x14ac:dyDescent="0.65">
      <c r="A35" s="195"/>
    </row>
    <row r="36" spans="1:2" ht="15" customHeight="1" x14ac:dyDescent="0.65">
      <c r="A36" s="195"/>
    </row>
    <row r="37" spans="1:2" ht="15" customHeight="1" x14ac:dyDescent="0.65">
      <c r="A37" s="195"/>
      <c r="B37" s="66"/>
    </row>
    <row r="38" spans="1:2" ht="15" customHeight="1" x14ac:dyDescent="0.65">
      <c r="A38" s="195"/>
    </row>
    <row r="39" spans="1:2" ht="15" customHeight="1" x14ac:dyDescent="0.65">
      <c r="A39" s="195"/>
    </row>
    <row r="40" spans="1:2" ht="15" customHeight="1" x14ac:dyDescent="0.65">
      <c r="A40" s="195"/>
    </row>
    <row r="41" spans="1:2" ht="15" customHeight="1" x14ac:dyDescent="0.65">
      <c r="A41" s="195"/>
    </row>
    <row r="42" spans="1:2" ht="15" customHeight="1" x14ac:dyDescent="0.65">
      <c r="A42" s="195"/>
    </row>
    <row r="43" spans="1:2" ht="15" customHeight="1" x14ac:dyDescent="0.65">
      <c r="A43" s="195"/>
    </row>
    <row r="44" spans="1:2" ht="15" customHeight="1" x14ac:dyDescent="0.65">
      <c r="A44" s="195"/>
    </row>
    <row r="45" spans="1:2" ht="15" customHeight="1" x14ac:dyDescent="0.65">
      <c r="A45" s="195"/>
    </row>
    <row r="46" spans="1:2" ht="15" customHeight="1" x14ac:dyDescent="0.65">
      <c r="A46" s="195"/>
    </row>
    <row r="47" spans="1:2" ht="15" customHeight="1" x14ac:dyDescent="0.65">
      <c r="A47" s="195"/>
    </row>
    <row r="48" spans="1:2" ht="15" customHeight="1" x14ac:dyDescent="0.65">
      <c r="A48" s="195"/>
    </row>
    <row r="49" spans="1:1" ht="15" customHeight="1" x14ac:dyDescent="0.65">
      <c r="A49" s="195"/>
    </row>
    <row r="50" spans="1:1" ht="15" customHeight="1" x14ac:dyDescent="0.65">
      <c r="A50" s="195"/>
    </row>
    <row r="51" spans="1:1" ht="15" customHeight="1" x14ac:dyDescent="0.65">
      <c r="A51" s="195"/>
    </row>
    <row r="52" spans="1:1" ht="15" customHeight="1" x14ac:dyDescent="0.65">
      <c r="A52" s="195"/>
    </row>
    <row r="53" spans="1:1" ht="15" customHeight="1" x14ac:dyDescent="0.65">
      <c r="A53" s="195"/>
    </row>
    <row r="54" spans="1:1" ht="15" customHeight="1" x14ac:dyDescent="0.65">
      <c r="A54" s="195"/>
    </row>
    <row r="55" spans="1:1" ht="15" customHeight="1" x14ac:dyDescent="0.65">
      <c r="A55" s="195"/>
    </row>
    <row r="56" spans="1:1" ht="15" customHeight="1" x14ac:dyDescent="0.65">
      <c r="A56" s="195"/>
    </row>
    <row r="57" spans="1:1" ht="15" customHeight="1" x14ac:dyDescent="0.65">
      <c r="A57" s="195"/>
    </row>
    <row r="58" spans="1:1" ht="15" customHeight="1" x14ac:dyDescent="0.65">
      <c r="A58" s="195"/>
    </row>
    <row r="59" spans="1:1" ht="15" customHeight="1" x14ac:dyDescent="0.65">
      <c r="A59" s="195"/>
    </row>
    <row r="60" spans="1:1" ht="15" customHeight="1" x14ac:dyDescent="0.65">
      <c r="A60" s="195"/>
    </row>
  </sheetData>
  <hyperlinks>
    <hyperlink ref="C3" location="'Highlights '!A1" display="Highlights"/>
    <hyperlink ref="C31" location="'Friendly Societies'!A1" display="Friendly societies"/>
    <hyperlink ref="C30" location="'Table 8b'!A1" display="Table 8b"/>
    <hyperlink ref="C11" location="'Table 2'!A1" display="Table 2"/>
    <hyperlink ref="C15" location="'Table 4'!A1" display="Table 4"/>
    <hyperlink ref="C8" location="'Table 1a'!A1" display="Table 1a"/>
    <hyperlink ref="C9" location="'Table 1b'!A1" display="Table 1b"/>
    <hyperlink ref="C25" location="'Table 7a'!A1" display="Table 7a"/>
    <hyperlink ref="C26" location="'Table 7b'!A1" display="Table 7b"/>
    <hyperlink ref="C27" location="'Table 7c'!A1" display="Table 7c"/>
    <hyperlink ref="C29" location="'Table 8a'!A1" display="Table 8a"/>
    <hyperlink ref="C13" location="'Table 3'!A1" display="Table 3"/>
    <hyperlink ref="C21" location="'Table 6a'!A1" display="Table 6a"/>
    <hyperlink ref="C22" location="'Table 6b'!A1" display="Table 6b"/>
    <hyperlink ref="C23" location="'Table 6c'!A1" display="Table 6c"/>
    <hyperlink ref="C17" location="'Table 5'!A1" display="Table 5"/>
    <hyperlink ref="C4" location="'Key Stats'!A1" display="Key statistics"/>
  </hyperlinks>
  <pageMargins left="0.98425196850393704" right="0.47244094488188981" top="0.98425196850393704" bottom="0.98425196850393704" header="0.78740157480314965" footer="0.31496062992125984"/>
  <pageSetup paperSize="9" orientation="portrait" r:id="rId1"/>
  <headerFooter alignWithMargins="0">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109"/>
  <sheetViews>
    <sheetView showGridLines="0" topLeftCell="B1" zoomScaleNormal="100" zoomScaleSheetLayoutView="100" workbookViewId="0">
      <selection activeCell="B1" sqref="B1"/>
    </sheetView>
  </sheetViews>
  <sheetFormatPr defaultColWidth="43.453125" defaultRowHeight="13.9" x14ac:dyDescent="0.45"/>
  <cols>
    <col min="1" max="1" width="4.54296875" style="203" hidden="1" customWidth="1"/>
    <col min="2" max="2" width="126.54296875" style="210" customWidth="1"/>
    <col min="3" max="3" width="35.54296875" style="203" customWidth="1"/>
    <col min="4" max="4" width="2.81640625" style="203" hidden="1" customWidth="1"/>
    <col min="5" max="253" width="12.1796875" style="203" customWidth="1"/>
    <col min="254" max="254" width="0" style="203" hidden="1" customWidth="1"/>
    <col min="255" max="255" width="126.54296875" style="203" customWidth="1"/>
    <col min="256" max="16384" width="43.453125" style="203"/>
  </cols>
  <sheetData>
    <row r="1" spans="2:3" ht="5.25" customHeight="1" x14ac:dyDescent="0.45"/>
    <row r="2" spans="2:3" ht="21" x14ac:dyDescent="0.65">
      <c r="B2" s="204" t="s">
        <v>10</v>
      </c>
    </row>
    <row r="3" spans="2:3" ht="5.25" customHeight="1" x14ac:dyDescent="0.45">
      <c r="B3" s="205"/>
    </row>
    <row r="4" spans="2:3" ht="14.25" x14ac:dyDescent="0.45">
      <c r="B4" s="206" t="s">
        <v>253</v>
      </c>
      <c r="C4" s="207"/>
    </row>
    <row r="5" spans="2:3" ht="6.75" customHeight="1" x14ac:dyDescent="0.45">
      <c r="B5" s="208"/>
      <c r="C5" s="207"/>
    </row>
    <row r="6" spans="2:3" ht="36.75" customHeight="1" x14ac:dyDescent="0.45">
      <c r="B6" s="262" t="s">
        <v>313</v>
      </c>
      <c r="C6" s="263"/>
    </row>
    <row r="7" spans="2:3" s="209" customFormat="1" ht="6" customHeight="1" x14ac:dyDescent="0.45">
      <c r="B7" s="210"/>
      <c r="C7" s="203"/>
    </row>
    <row r="8" spans="2:3" s="209" customFormat="1" ht="36.75" customHeight="1" x14ac:dyDescent="0.35">
      <c r="B8" s="262" t="s">
        <v>316</v>
      </c>
      <c r="C8" s="263"/>
    </row>
    <row r="9" spans="2:3" s="209" customFormat="1" ht="8.25" customHeight="1" x14ac:dyDescent="0.45">
      <c r="B9" s="208"/>
      <c r="C9" s="207"/>
    </row>
    <row r="10" spans="2:3" s="209" customFormat="1" ht="14.25" x14ac:dyDescent="0.45">
      <c r="B10" s="211" t="s">
        <v>110</v>
      </c>
      <c r="C10" s="207"/>
    </row>
    <row r="11" spans="2:3" s="209" customFormat="1" ht="8.25" customHeight="1" x14ac:dyDescent="0.45">
      <c r="B11" s="208"/>
      <c r="C11" s="207"/>
    </row>
    <row r="12" spans="2:3" s="209" customFormat="1" ht="50.25" customHeight="1" x14ac:dyDescent="0.35">
      <c r="B12" s="262" t="s">
        <v>314</v>
      </c>
      <c r="C12" s="263"/>
    </row>
    <row r="13" spans="2:3" s="209" customFormat="1" ht="9.75" customHeight="1" x14ac:dyDescent="0.35">
      <c r="B13" s="212"/>
      <c r="C13" s="213"/>
    </row>
    <row r="14" spans="2:3" s="209" customFormat="1" ht="50.25" customHeight="1" x14ac:dyDescent="0.35">
      <c r="B14" s="262" t="s">
        <v>315</v>
      </c>
      <c r="C14" s="262"/>
    </row>
    <row r="15" spans="2:3" s="209" customFormat="1" ht="11.25" customHeight="1" x14ac:dyDescent="0.35">
      <c r="B15" s="212"/>
      <c r="C15" s="213"/>
    </row>
    <row r="16" spans="2:3" s="209" customFormat="1" ht="48" customHeight="1" x14ac:dyDescent="0.35">
      <c r="B16" s="264" t="s">
        <v>318</v>
      </c>
      <c r="C16" s="265"/>
    </row>
    <row r="17" spans="2:3" s="209" customFormat="1" ht="9" customHeight="1" x14ac:dyDescent="0.45">
      <c r="B17" s="214"/>
      <c r="C17" s="215"/>
    </row>
    <row r="18" spans="2:3" ht="42.75" customHeight="1" x14ac:dyDescent="0.45">
      <c r="B18" s="266" t="s">
        <v>258</v>
      </c>
      <c r="C18" s="267"/>
    </row>
    <row r="19" spans="2:3" x14ac:dyDescent="0.45">
      <c r="B19" s="227"/>
    </row>
    <row r="20" spans="2:3" ht="6" customHeight="1" x14ac:dyDescent="0.45">
      <c r="B20" s="227"/>
    </row>
    <row r="21" spans="2:3" x14ac:dyDescent="0.45">
      <c r="B21" s="227"/>
    </row>
    <row r="22" spans="2:3" ht="6" customHeight="1" x14ac:dyDescent="0.45">
      <c r="B22" s="227"/>
    </row>
    <row r="23" spans="2:3" x14ac:dyDescent="0.45">
      <c r="B23" s="227"/>
    </row>
    <row r="24" spans="2:3" ht="6" customHeight="1" x14ac:dyDescent="0.45">
      <c r="B24" s="217"/>
    </row>
    <row r="25" spans="2:3" x14ac:dyDescent="0.45">
      <c r="B25" s="208"/>
    </row>
    <row r="26" spans="2:3" ht="6" customHeight="1" x14ac:dyDescent="0.45">
      <c r="B26" s="227"/>
    </row>
    <row r="27" spans="2:3" x14ac:dyDescent="0.45">
      <c r="B27" s="208"/>
    </row>
    <row r="28" spans="2:3" ht="6" customHeight="1" x14ac:dyDescent="0.45">
      <c r="B28" s="227"/>
    </row>
    <row r="29" spans="2:3" x14ac:dyDescent="0.45">
      <c r="B29" s="208"/>
    </row>
    <row r="30" spans="2:3" ht="6" customHeight="1" x14ac:dyDescent="0.45">
      <c r="B30" s="227"/>
    </row>
    <row r="31" spans="2:3" ht="46.5" customHeight="1" x14ac:dyDescent="0.45">
      <c r="B31" s="208"/>
    </row>
    <row r="32" spans="2:3" ht="6" customHeight="1" x14ac:dyDescent="0.45">
      <c r="B32" s="227"/>
    </row>
    <row r="33" spans="2:3" x14ac:dyDescent="0.45">
      <c r="B33" s="208"/>
    </row>
    <row r="34" spans="2:3" ht="6" customHeight="1" x14ac:dyDescent="0.45">
      <c r="B34" s="227"/>
    </row>
    <row r="35" spans="2:3" ht="5.25" customHeight="1" x14ac:dyDescent="0.45">
      <c r="B35" s="208"/>
    </row>
    <row r="36" spans="2:3" s="209" customFormat="1" ht="15.75" customHeight="1" x14ac:dyDescent="0.45">
      <c r="B36" s="227"/>
      <c r="C36" s="203"/>
    </row>
    <row r="37" spans="2:3" s="209" customFormat="1" ht="33.75" customHeight="1" x14ac:dyDescent="0.35">
      <c r="B37" s="268" t="s">
        <v>319</v>
      </c>
      <c r="C37" s="269"/>
    </row>
    <row r="38" spans="2:3" s="209" customFormat="1" ht="6.75" customHeight="1" x14ac:dyDescent="0.35">
      <c r="B38" s="218"/>
      <c r="C38" s="219"/>
    </row>
    <row r="39" spans="2:3" ht="14.25" x14ac:dyDescent="0.45">
      <c r="B39" s="266" t="s">
        <v>259</v>
      </c>
      <c r="C39" s="267"/>
    </row>
    <row r="40" spans="2:3" ht="9.75" customHeight="1" x14ac:dyDescent="0.45">
      <c r="B40" s="216"/>
      <c r="C40" s="220"/>
    </row>
    <row r="41" spans="2:3" ht="16.5" customHeight="1" x14ac:dyDescent="0.45">
      <c r="B41" s="270" t="s">
        <v>260</v>
      </c>
      <c r="C41" s="270"/>
    </row>
    <row r="42" spans="2:3" ht="6.75" customHeight="1" x14ac:dyDescent="0.45">
      <c r="B42" s="221"/>
      <c r="C42" s="221"/>
    </row>
    <row r="43" spans="2:3" ht="44.25" customHeight="1" x14ac:dyDescent="0.45">
      <c r="B43" s="258" t="s">
        <v>261</v>
      </c>
      <c r="C43" s="258"/>
    </row>
    <row r="44" spans="2:3" ht="7.5" customHeight="1" x14ac:dyDescent="0.45">
      <c r="B44" s="221"/>
      <c r="C44" s="221"/>
    </row>
    <row r="45" spans="2:3" ht="27.75" customHeight="1" x14ac:dyDescent="0.45">
      <c r="B45" s="258" t="s">
        <v>262</v>
      </c>
      <c r="C45" s="258"/>
    </row>
    <row r="46" spans="2:3" x14ac:dyDescent="0.45">
      <c r="B46" s="208"/>
    </row>
    <row r="47" spans="2:3" ht="6" customHeight="1" x14ac:dyDescent="0.45">
      <c r="B47" s="260"/>
      <c r="C47" s="261"/>
    </row>
    <row r="48" spans="2:3" x14ac:dyDescent="0.45">
      <c r="B48" s="208"/>
    </row>
    <row r="49" spans="2:3" ht="6" customHeight="1" x14ac:dyDescent="0.45">
      <c r="B49" s="227"/>
      <c r="C49" s="222"/>
    </row>
    <row r="50" spans="2:3" x14ac:dyDescent="0.45">
      <c r="B50" s="208"/>
    </row>
    <row r="51" spans="2:3" ht="6" customHeight="1" x14ac:dyDescent="0.45">
      <c r="B51" s="227"/>
      <c r="C51" s="223"/>
    </row>
    <row r="52" spans="2:3" x14ac:dyDescent="0.45">
      <c r="B52" s="208"/>
    </row>
    <row r="53" spans="2:3" ht="6" customHeight="1" x14ac:dyDescent="0.45">
      <c r="B53" s="227"/>
      <c r="C53" s="223"/>
    </row>
    <row r="54" spans="2:3" x14ac:dyDescent="0.45">
      <c r="B54" s="208"/>
    </row>
    <row r="55" spans="2:3" ht="6" customHeight="1" x14ac:dyDescent="0.45">
      <c r="B55" s="211"/>
      <c r="C55" s="223"/>
    </row>
    <row r="56" spans="2:3" x14ac:dyDescent="0.45">
      <c r="B56" s="208"/>
    </row>
    <row r="57" spans="2:3" ht="6" customHeight="1" x14ac:dyDescent="0.45">
      <c r="B57" s="217"/>
    </row>
    <row r="58" spans="2:3" x14ac:dyDescent="0.45">
      <c r="B58" s="208"/>
    </row>
    <row r="59" spans="2:3" ht="6" customHeight="1" x14ac:dyDescent="0.45">
      <c r="B59" s="224"/>
    </row>
    <row r="60" spans="2:3" x14ac:dyDescent="0.45">
      <c r="B60" s="208"/>
    </row>
    <row r="61" spans="2:3" ht="6" customHeight="1" x14ac:dyDescent="0.45">
      <c r="B61" s="227"/>
    </row>
    <row r="62" spans="2:3" x14ac:dyDescent="0.45">
      <c r="B62" s="208"/>
    </row>
    <row r="63" spans="2:3" ht="6" customHeight="1" x14ac:dyDescent="0.45">
      <c r="B63" s="227"/>
    </row>
    <row r="64" spans="2:3" x14ac:dyDescent="0.45">
      <c r="B64" s="208"/>
    </row>
    <row r="65" spans="2:3" x14ac:dyDescent="0.45">
      <c r="B65" s="227"/>
    </row>
    <row r="66" spans="2:3" x14ac:dyDescent="0.45">
      <c r="B66" s="227"/>
    </row>
    <row r="67" spans="2:3" x14ac:dyDescent="0.45">
      <c r="B67" s="227"/>
    </row>
    <row r="68" spans="2:3" x14ac:dyDescent="0.45">
      <c r="B68" s="225" t="s">
        <v>254</v>
      </c>
      <c r="C68" s="226"/>
    </row>
    <row r="69" spans="2:3" x14ac:dyDescent="0.45">
      <c r="B69" s="253" t="s">
        <v>255</v>
      </c>
      <c r="C69" s="254"/>
    </row>
    <row r="70" spans="2:3" x14ac:dyDescent="0.45">
      <c r="B70" s="253" t="s">
        <v>256</v>
      </c>
      <c r="C70" s="254"/>
    </row>
    <row r="71" spans="2:3" x14ac:dyDescent="0.45">
      <c r="B71" s="224"/>
    </row>
    <row r="72" spans="2:3" ht="14.25" x14ac:dyDescent="0.45">
      <c r="B72" s="211" t="s">
        <v>112</v>
      </c>
      <c r="C72" s="207"/>
    </row>
    <row r="73" spans="2:3" ht="5.25" customHeight="1" x14ac:dyDescent="0.45">
      <c r="B73" s="224"/>
      <c r="C73" s="210"/>
    </row>
    <row r="74" spans="2:3" ht="59.25" customHeight="1" x14ac:dyDescent="0.45">
      <c r="B74" s="255" t="s">
        <v>263</v>
      </c>
      <c r="C74" s="256"/>
    </row>
    <row r="75" spans="2:3" x14ac:dyDescent="0.45">
      <c r="B75" s="228"/>
      <c r="C75" s="229"/>
    </row>
    <row r="76" spans="2:3" ht="14.25" x14ac:dyDescent="0.45">
      <c r="B76" s="211" t="s">
        <v>114</v>
      </c>
      <c r="C76" s="210"/>
    </row>
    <row r="77" spans="2:3" ht="6.75" customHeight="1" x14ac:dyDescent="0.45">
      <c r="B77" s="227"/>
      <c r="C77" s="210"/>
    </row>
    <row r="78" spans="2:3" x14ac:dyDescent="0.45">
      <c r="B78" s="255" t="s">
        <v>264</v>
      </c>
      <c r="C78" s="257"/>
    </row>
    <row r="79" spans="2:3" ht="6" customHeight="1" x14ac:dyDescent="0.45">
      <c r="B79" s="208"/>
    </row>
    <row r="80" spans="2:3" ht="12.75" customHeight="1" x14ac:dyDescent="0.45">
      <c r="B80" s="227"/>
    </row>
    <row r="81" spans="2:2" ht="8.25" customHeight="1" x14ac:dyDescent="0.45">
      <c r="B81" s="208"/>
    </row>
    <row r="82" spans="2:2" x14ac:dyDescent="0.45">
      <c r="B82" s="227"/>
    </row>
    <row r="83" spans="2:2" ht="19.5" customHeight="1" x14ac:dyDescent="0.45">
      <c r="B83" s="208"/>
    </row>
    <row r="84" spans="2:2" ht="8.25" customHeight="1" x14ac:dyDescent="0.45">
      <c r="B84" s="227"/>
    </row>
    <row r="85" spans="2:2" x14ac:dyDescent="0.45">
      <c r="B85" s="208"/>
    </row>
    <row r="86" spans="2:2" ht="6" customHeight="1" x14ac:dyDescent="0.45">
      <c r="B86" s="224"/>
    </row>
    <row r="87" spans="2:2" x14ac:dyDescent="0.45">
      <c r="B87" s="208"/>
    </row>
    <row r="88" spans="2:2" ht="6" customHeight="1" x14ac:dyDescent="0.45">
      <c r="B88" s="227"/>
    </row>
    <row r="89" spans="2:2" x14ac:dyDescent="0.45">
      <c r="B89" s="208"/>
    </row>
    <row r="90" spans="2:2" ht="6" customHeight="1" x14ac:dyDescent="0.45">
      <c r="B90" s="208"/>
    </row>
    <row r="91" spans="2:2" x14ac:dyDescent="0.45">
      <c r="B91" s="208"/>
    </row>
    <row r="92" spans="2:2" ht="6" customHeight="1" x14ac:dyDescent="0.45">
      <c r="B92" s="208"/>
    </row>
    <row r="93" spans="2:2" x14ac:dyDescent="0.45">
      <c r="B93" s="208"/>
    </row>
    <row r="94" spans="2:2" ht="6" customHeight="1" x14ac:dyDescent="0.45">
      <c r="B94" s="208"/>
    </row>
    <row r="95" spans="2:2" x14ac:dyDescent="0.45">
      <c r="B95" s="208"/>
    </row>
    <row r="96" spans="2:2" ht="6" customHeight="1" x14ac:dyDescent="0.45">
      <c r="B96" s="208"/>
    </row>
    <row r="97" spans="2:4" ht="24" customHeight="1" x14ac:dyDescent="0.45">
      <c r="B97" s="208"/>
    </row>
    <row r="98" spans="2:4" ht="24" customHeight="1" x14ac:dyDescent="0.45">
      <c r="B98" s="208" t="s">
        <v>113</v>
      </c>
    </row>
    <row r="99" spans="2:4" ht="6.75" customHeight="1" x14ac:dyDescent="0.45">
      <c r="B99" s="208"/>
    </row>
    <row r="100" spans="2:4" ht="33" customHeight="1" x14ac:dyDescent="0.45">
      <c r="B100" s="258" t="s">
        <v>320</v>
      </c>
      <c r="C100" s="258"/>
    </row>
    <row r="101" spans="2:4" ht="9" customHeight="1" x14ac:dyDescent="0.45">
      <c r="B101" s="230"/>
      <c r="C101" s="221"/>
    </row>
    <row r="102" spans="2:4" ht="34.5" customHeight="1" x14ac:dyDescent="0.45">
      <c r="B102" s="259" t="s">
        <v>265</v>
      </c>
      <c r="C102" s="258"/>
    </row>
    <row r="103" spans="2:4" ht="7.5" customHeight="1" x14ac:dyDescent="0.45">
      <c r="B103" s="221"/>
      <c r="C103" s="221"/>
    </row>
    <row r="104" spans="2:4" ht="209" customHeight="1" x14ac:dyDescent="0.45">
      <c r="B104" s="221"/>
      <c r="C104" s="221"/>
    </row>
    <row r="105" spans="2:4" x14ac:dyDescent="0.45">
      <c r="B105" s="249" t="s">
        <v>257</v>
      </c>
      <c r="C105" s="250"/>
    </row>
    <row r="106" spans="2:4" x14ac:dyDescent="0.45">
      <c r="B106" s="251"/>
      <c r="C106" s="251"/>
      <c r="D106" s="226"/>
    </row>
    <row r="107" spans="2:4" ht="13.5" hidden="1" customHeight="1" x14ac:dyDescent="0.45">
      <c r="B107" s="252"/>
      <c r="C107" s="252"/>
    </row>
    <row r="108" spans="2:4" s="231" customFormat="1" ht="15" hidden="1" customHeight="1" x14ac:dyDescent="0.35">
      <c r="B108" s="232"/>
    </row>
    <row r="109" spans="2:4" ht="5.25" hidden="1" customHeight="1" x14ac:dyDescent="0.45"/>
  </sheetData>
  <mergeCells count="21">
    <mergeCell ref="B47:C47"/>
    <mergeCell ref="B6:C6"/>
    <mergeCell ref="B8:C8"/>
    <mergeCell ref="B12:C12"/>
    <mergeCell ref="B14:C14"/>
    <mergeCell ref="B16:C16"/>
    <mergeCell ref="B18:C18"/>
    <mergeCell ref="B37:C37"/>
    <mergeCell ref="B39:C39"/>
    <mergeCell ref="B41:C41"/>
    <mergeCell ref="B43:C43"/>
    <mergeCell ref="B45:C45"/>
    <mergeCell ref="B105:C105"/>
    <mergeCell ref="B106:C106"/>
    <mergeCell ref="B107:C107"/>
    <mergeCell ref="B69:C69"/>
    <mergeCell ref="B70:C70"/>
    <mergeCell ref="B74:C74"/>
    <mergeCell ref="B78:C78"/>
    <mergeCell ref="B100:C100"/>
    <mergeCell ref="B102:C102"/>
  </mergeCells>
  <printOptions horizontalCentered="1"/>
  <pageMargins left="0.7" right="0.7" top="0.75" bottom="0.75" header="0.3" footer="0.3"/>
  <pageSetup paperSize="9" fitToWidth="0" fitToHeight="0" orientation="portrait" r:id="rId1"/>
  <headerFooter scaleWithDoc="0">
    <oddFooter>&amp;L&amp;"Trebuchet MS,Bold"&amp;8Australian Prudential Regulation Authority&amp;R&amp;"Trebuchet MS,Bold"&amp;8&amp;P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5"/>
  <sheetViews>
    <sheetView showGridLines="0" zoomScaleNormal="100" workbookViewId="0">
      <selection sqref="A1:D1"/>
    </sheetView>
  </sheetViews>
  <sheetFormatPr defaultColWidth="10.54296875" defaultRowHeight="13.9" x14ac:dyDescent="0.45"/>
  <cols>
    <col min="1" max="1" width="47.1796875" style="1" customWidth="1"/>
    <col min="2" max="4" width="15.81640625" style="1" customWidth="1"/>
    <col min="5" max="5" width="15.81640625" style="1" bestFit="1" customWidth="1"/>
    <col min="6" max="6" width="10.54296875" style="1" customWidth="1"/>
    <col min="7" max="16384" width="10.54296875" style="1"/>
  </cols>
  <sheetData>
    <row r="1" spans="1:6" ht="27" customHeight="1" x14ac:dyDescent="0.45">
      <c r="A1" s="271" t="s">
        <v>0</v>
      </c>
      <c r="B1" s="272"/>
      <c r="C1" s="272"/>
      <c r="D1" s="272"/>
    </row>
    <row r="2" spans="1:6" ht="27" customHeight="1" x14ac:dyDescent="0.45">
      <c r="A2" s="273" t="str">
        <f>CONCATENATE("Year end ",TEXT(EOMONTH(DATEVALUE('Friendly Societies'!A5), 0),"DD MMMM YYYY"))</f>
        <v>Year end 30 June 2019</v>
      </c>
      <c r="B2" s="274"/>
      <c r="C2" s="274"/>
      <c r="D2" s="274"/>
    </row>
    <row r="3" spans="1:6" s="2" customFormat="1" ht="19.5" customHeight="1" x14ac:dyDescent="0.35">
      <c r="A3" s="278" t="s">
        <v>121</v>
      </c>
      <c r="B3" s="279"/>
      <c r="C3" s="279"/>
      <c r="D3" s="279"/>
    </row>
    <row r="4" spans="1:6" s="2" customFormat="1" ht="24" customHeight="1" x14ac:dyDescent="0.45">
      <c r="A4" s="196"/>
      <c r="B4" s="197"/>
      <c r="C4" s="197"/>
      <c r="D4" s="197"/>
    </row>
    <row r="5" spans="1:6" ht="42.75" customHeight="1" x14ac:dyDescent="0.45">
      <c r="A5" s="9"/>
      <c r="B5" s="3" t="s">
        <v>125</v>
      </c>
      <c r="C5" s="3" t="s">
        <v>266</v>
      </c>
      <c r="D5" s="3" t="s">
        <v>56</v>
      </c>
    </row>
    <row r="6" spans="1:6" ht="27" customHeight="1" x14ac:dyDescent="0.45">
      <c r="A6" s="10" t="s">
        <v>152</v>
      </c>
      <c r="B6" s="96">
        <v>998239.52029999997</v>
      </c>
      <c r="C6" s="102"/>
      <c r="D6" s="96">
        <v>998239.52029999997</v>
      </c>
    </row>
    <row r="7" spans="1:6" ht="15" customHeight="1" x14ac:dyDescent="0.45">
      <c r="A7" s="14" t="s">
        <v>153</v>
      </c>
      <c r="B7" s="97">
        <v>1022811.9534999999</v>
      </c>
      <c r="C7" s="102"/>
      <c r="D7" s="96">
        <v>1022811.9534999999</v>
      </c>
    </row>
    <row r="8" spans="1:6" ht="19.5" customHeight="1" x14ac:dyDescent="0.45">
      <c r="A8" s="11" t="s">
        <v>18</v>
      </c>
      <c r="B8" s="96">
        <v>544977.50424000004</v>
      </c>
      <c r="C8" s="102">
        <v>132352.26454</v>
      </c>
      <c r="D8" s="96">
        <v>610946.38165</v>
      </c>
    </row>
    <row r="9" spans="1:6" x14ac:dyDescent="0.45">
      <c r="A9" s="14" t="s">
        <v>21</v>
      </c>
      <c r="B9" s="96">
        <v>431804.80124</v>
      </c>
      <c r="C9" s="102">
        <v>132086.88323000001</v>
      </c>
      <c r="D9" s="96">
        <v>497508.29733999999</v>
      </c>
    </row>
    <row r="10" spans="1:6" x14ac:dyDescent="0.45">
      <c r="A10" s="30" t="s">
        <v>3</v>
      </c>
      <c r="B10" s="99">
        <v>12040.346</v>
      </c>
      <c r="C10" s="129">
        <v>11248.46018</v>
      </c>
      <c r="D10" s="99">
        <v>23289.14718</v>
      </c>
    </row>
    <row r="11" spans="1:6" x14ac:dyDescent="0.45">
      <c r="A11" s="84" t="s">
        <v>178</v>
      </c>
      <c r="B11" s="96">
        <v>366.214</v>
      </c>
      <c r="C11" s="102"/>
      <c r="D11" s="96">
        <v>366.214</v>
      </c>
    </row>
    <row r="12" spans="1:6" x14ac:dyDescent="0.45">
      <c r="A12" s="44"/>
      <c r="B12" s="44"/>
      <c r="C12" s="44"/>
      <c r="D12" s="44"/>
    </row>
    <row r="13" spans="1:6" x14ac:dyDescent="0.45">
      <c r="A13" s="79"/>
      <c r="B13" s="79"/>
      <c r="C13" s="79"/>
      <c r="D13" s="79"/>
    </row>
    <row r="14" spans="1:6" x14ac:dyDescent="0.45">
      <c r="A14" s="79"/>
      <c r="B14" s="79"/>
      <c r="C14" s="79"/>
      <c r="D14" s="79"/>
    </row>
    <row r="15" spans="1:6" ht="33" customHeight="1" x14ac:dyDescent="0.45">
      <c r="A15" s="9"/>
      <c r="B15" s="3" t="s">
        <v>55</v>
      </c>
      <c r="C15" s="3" t="s">
        <v>267</v>
      </c>
      <c r="D15" s="79"/>
    </row>
    <row r="16" spans="1:6" x14ac:dyDescent="0.45">
      <c r="A16" s="10" t="s">
        <v>152</v>
      </c>
      <c r="B16" s="97">
        <v>821464.60199999996</v>
      </c>
      <c r="C16" s="97">
        <v>176774.91829999999</v>
      </c>
      <c r="D16" s="79"/>
      <c r="E16" s="120"/>
      <c r="F16" s="120"/>
    </row>
    <row r="17" spans="1:8" x14ac:dyDescent="0.45">
      <c r="A17" s="14" t="s">
        <v>179</v>
      </c>
      <c r="B17" s="97">
        <v>764654.35499999998</v>
      </c>
      <c r="C17" s="97">
        <v>258157.59849999999</v>
      </c>
      <c r="D17" s="79"/>
      <c r="E17" s="120"/>
      <c r="F17" s="120"/>
    </row>
    <row r="18" spans="1:8" x14ac:dyDescent="0.45">
      <c r="A18" s="11" t="s">
        <v>180</v>
      </c>
      <c r="B18" s="97">
        <v>341047.09700000001</v>
      </c>
      <c r="C18" s="97">
        <v>203930.40724</v>
      </c>
      <c r="D18" s="79"/>
    </row>
    <row r="19" spans="1:8" x14ac:dyDescent="0.45">
      <c r="A19" s="14" t="s">
        <v>181</v>
      </c>
      <c r="B19" s="97">
        <v>266525.58500000002</v>
      </c>
      <c r="C19" s="97">
        <v>165279.21624000001</v>
      </c>
      <c r="D19" s="79"/>
    </row>
    <row r="20" spans="1:8" x14ac:dyDescent="0.45">
      <c r="A20" s="30" t="s">
        <v>184</v>
      </c>
      <c r="B20" s="98">
        <v>218504.47099999999</v>
      </c>
      <c r="C20" s="98">
        <v>86120.047569999995</v>
      </c>
      <c r="D20" s="128"/>
    </row>
    <row r="21" spans="1:8" x14ac:dyDescent="0.45">
      <c r="A21" s="11" t="s">
        <v>182</v>
      </c>
      <c r="B21" s="97">
        <v>5094066.6030000001</v>
      </c>
      <c r="C21" s="97">
        <v>2428578.3427300001</v>
      </c>
      <c r="D21" s="173"/>
    </row>
    <row r="22" spans="1:8" x14ac:dyDescent="0.45">
      <c r="A22" s="118" t="s">
        <v>186</v>
      </c>
      <c r="B22" s="97">
        <v>4998081.6940000001</v>
      </c>
      <c r="C22" s="97">
        <v>2372701.8347100001</v>
      </c>
      <c r="D22" s="173"/>
      <c r="E22" s="174"/>
    </row>
    <row r="23" spans="1:8" x14ac:dyDescent="0.45">
      <c r="A23" s="83" t="s">
        <v>244</v>
      </c>
      <c r="B23" s="92">
        <v>4.4975000000000001E-2</v>
      </c>
      <c r="C23" s="92">
        <v>3.6297000000000003E-2</v>
      </c>
      <c r="D23" s="79"/>
    </row>
    <row r="24" spans="1:8" x14ac:dyDescent="0.45">
      <c r="A24" s="84" t="s">
        <v>178</v>
      </c>
      <c r="B24" s="97">
        <v>0</v>
      </c>
      <c r="C24" s="97">
        <v>366.214</v>
      </c>
      <c r="D24" s="79"/>
    </row>
    <row r="25" spans="1:8" x14ac:dyDescent="0.45">
      <c r="A25" s="44"/>
      <c r="B25" s="44"/>
      <c r="C25" s="44"/>
      <c r="D25" s="79"/>
    </row>
    <row r="26" spans="1:8" x14ac:dyDescent="0.45">
      <c r="A26" s="79"/>
      <c r="B26" s="79"/>
      <c r="C26" s="79"/>
      <c r="D26" s="79"/>
      <c r="G26" s="92"/>
    </row>
    <row r="28" spans="1:8" ht="34.5" customHeight="1" x14ac:dyDescent="0.45">
      <c r="A28" s="9"/>
      <c r="B28" s="3" t="s">
        <v>268</v>
      </c>
      <c r="C28" s="3" t="s">
        <v>269</v>
      </c>
      <c r="D28" s="7"/>
    </row>
    <row r="29" spans="1:8" x14ac:dyDescent="0.45">
      <c r="A29" s="10" t="s">
        <v>183</v>
      </c>
      <c r="B29" s="97">
        <v>971912.79909999995</v>
      </c>
      <c r="C29" s="97">
        <v>26326.7212</v>
      </c>
      <c r="D29" s="28"/>
      <c r="E29" s="169"/>
    </row>
    <row r="30" spans="1:8" x14ac:dyDescent="0.45">
      <c r="A30" s="14" t="s">
        <v>179</v>
      </c>
      <c r="B30" s="97">
        <v>1017541.55514</v>
      </c>
      <c r="C30" s="97">
        <v>5270.3983600000001</v>
      </c>
      <c r="D30" s="28"/>
      <c r="G30" s="170"/>
      <c r="H30" s="169"/>
    </row>
    <row r="31" spans="1:8" x14ac:dyDescent="0.45">
      <c r="A31" s="11" t="s">
        <v>180</v>
      </c>
      <c r="B31" s="97">
        <v>473184.90594000003</v>
      </c>
      <c r="C31" s="97">
        <v>71792.598299999998</v>
      </c>
      <c r="D31" s="28"/>
    </row>
    <row r="32" spans="1:8" x14ac:dyDescent="0.45">
      <c r="A32" s="14" t="s">
        <v>181</v>
      </c>
      <c r="B32" s="97">
        <v>375348.63394000003</v>
      </c>
      <c r="C32" s="97">
        <v>56456.167300000001</v>
      </c>
      <c r="D32" s="28"/>
    </row>
    <row r="33" spans="1:5" ht="18" customHeight="1" x14ac:dyDescent="0.45">
      <c r="A33" s="30" t="s">
        <v>184</v>
      </c>
      <c r="B33" s="98">
        <v>292583.46557</v>
      </c>
      <c r="C33" s="98">
        <v>12041.053</v>
      </c>
      <c r="D33" s="29"/>
    </row>
    <row r="34" spans="1:5" x14ac:dyDescent="0.45">
      <c r="A34" s="11" t="s">
        <v>182</v>
      </c>
      <c r="B34" s="97">
        <v>7292923.1791399997</v>
      </c>
      <c r="C34" s="97">
        <v>229721.76659000001</v>
      </c>
      <c r="D34" s="28"/>
    </row>
    <row r="35" spans="1:5" x14ac:dyDescent="0.45">
      <c r="A35" s="118" t="s">
        <v>186</v>
      </c>
      <c r="B35" s="97">
        <v>7158569.8970600003</v>
      </c>
      <c r="C35" s="97">
        <v>212213.63165</v>
      </c>
      <c r="D35" s="28"/>
      <c r="E35" s="120"/>
    </row>
    <row r="36" spans="1:5" x14ac:dyDescent="0.45">
      <c r="A36" s="83" t="s">
        <v>244</v>
      </c>
      <c r="B36" s="92">
        <v>4.1604000000000002E-2</v>
      </c>
      <c r="C36" s="92">
        <v>6.0727999999999997E-2</v>
      </c>
      <c r="D36" s="57"/>
    </row>
    <row r="37" spans="1:5" x14ac:dyDescent="0.45">
      <c r="A37" s="84" t="s">
        <v>178</v>
      </c>
      <c r="B37" s="97">
        <v>237.15</v>
      </c>
      <c r="C37" s="97">
        <v>129.06399999999999</v>
      </c>
      <c r="D37" s="57"/>
    </row>
    <row r="38" spans="1:5" x14ac:dyDescent="0.45">
      <c r="A38" s="44"/>
      <c r="B38" s="44"/>
      <c r="C38" s="44"/>
      <c r="D38" s="79"/>
    </row>
    <row r="39" spans="1:5" ht="6" customHeight="1" x14ac:dyDescent="0.45"/>
    <row r="40" spans="1:5" ht="18" customHeight="1" x14ac:dyDescent="0.45">
      <c r="A40" s="276"/>
      <c r="B40" s="277"/>
      <c r="C40" s="277"/>
      <c r="D40" s="277"/>
    </row>
    <row r="41" spans="1:5" x14ac:dyDescent="0.45">
      <c r="A41" s="275"/>
      <c r="B41" s="275"/>
      <c r="C41" s="275"/>
      <c r="D41" s="275"/>
    </row>
    <row r="42" spans="1:5" ht="15.4" x14ac:dyDescent="0.45">
      <c r="A42" s="33"/>
    </row>
    <row r="43" spans="1:5" ht="15.4" x14ac:dyDescent="0.45">
      <c r="A43" s="33"/>
    </row>
    <row r="44" spans="1:5" ht="15.4" x14ac:dyDescent="0.45">
      <c r="A44" s="33"/>
    </row>
    <row r="45" spans="1:5" ht="15.4" x14ac:dyDescent="0.45">
      <c r="A45" s="33"/>
    </row>
  </sheetData>
  <mergeCells count="5">
    <mergeCell ref="A1:D1"/>
    <mergeCell ref="A2:D2"/>
    <mergeCell ref="A41:D41"/>
    <mergeCell ref="A40:D40"/>
    <mergeCell ref="A3:D3"/>
  </mergeCells>
  <printOptions horizontalCentered="1"/>
  <pageMargins left="0.70866141732283472" right="0.70866141732283472" top="0.98425196850393704" bottom="0.98425196850393704" header="0.31496062992125984" footer="0.31496062992125984"/>
  <pageSetup paperSize="9" scale="92" orientation="portrait" r:id="rId1"/>
  <headerFooter alignWithMargins="0">
    <oddFooter>&amp;L&amp;"Trebuchet MS,Bold"&amp;8Australian Prudential Regulation Authority&amp;R&amp;"Trebuchet MS,Bold"&amp;8&amp;P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6"/>
  <sheetViews>
    <sheetView showGridLines="0" zoomScaleNormal="100" workbookViewId="0">
      <selection activeCell="A36" sqref="A36:XFD36"/>
    </sheetView>
  </sheetViews>
  <sheetFormatPr defaultRowHeight="10.5" x14ac:dyDescent="0.35"/>
  <cols>
    <col min="1" max="1" width="54" customWidth="1"/>
    <col min="2" max="6" width="15.453125" customWidth="1"/>
    <col min="7" max="7" width="11.81640625" bestFit="1" customWidth="1"/>
  </cols>
  <sheetData>
    <row r="1" spans="1:10" ht="27" customHeight="1" x14ac:dyDescent="0.35">
      <c r="A1" s="271" t="s">
        <v>138</v>
      </c>
      <c r="B1" s="272"/>
      <c r="C1" s="272"/>
      <c r="D1" s="272"/>
      <c r="E1" s="272"/>
      <c r="F1" s="272"/>
      <c r="G1" s="2"/>
    </row>
    <row r="2" spans="1:10" s="36" customFormat="1" ht="27" customHeight="1" x14ac:dyDescent="0.45">
      <c r="A2" s="280" t="str">
        <f>CONCATENATE("Year end ",TEXT(EOMONTH(DATEVALUE('Friendly Societies'!A5), 0),"DD MMMM YYYY"))</f>
        <v>Year end 30 June 2019</v>
      </c>
      <c r="B2" s="261"/>
      <c r="C2" s="261"/>
      <c r="D2" s="261"/>
      <c r="E2" s="261"/>
      <c r="F2" s="261"/>
    </row>
    <row r="3" spans="1:10" ht="20.100000000000001" customHeight="1" x14ac:dyDescent="0.35">
      <c r="A3" s="281" t="s">
        <v>121</v>
      </c>
      <c r="B3" s="282"/>
      <c r="C3" s="282"/>
      <c r="D3" s="282"/>
      <c r="E3" s="282"/>
      <c r="F3" s="282"/>
    </row>
    <row r="4" spans="1:10" ht="54" customHeight="1" x14ac:dyDescent="0.35">
      <c r="A4" s="53"/>
      <c r="B4" s="3" t="s">
        <v>55</v>
      </c>
      <c r="C4" s="3" t="s">
        <v>267</v>
      </c>
      <c r="D4" s="3" t="s">
        <v>125</v>
      </c>
      <c r="E4" s="3" t="s">
        <v>266</v>
      </c>
      <c r="F4" s="3" t="s">
        <v>56</v>
      </c>
    </row>
    <row r="5" spans="1:10" s="2" customFormat="1" ht="13.5" customHeight="1" x14ac:dyDescent="0.35">
      <c r="A5" s="10" t="s">
        <v>57</v>
      </c>
      <c r="B5" s="28"/>
      <c r="C5" s="28"/>
      <c r="D5" s="28"/>
      <c r="E5" s="93"/>
      <c r="F5" s="28"/>
      <c r="H5" s="84"/>
      <c r="I5" s="84"/>
      <c r="J5" s="84"/>
    </row>
    <row r="6" spans="1:10" s="2" customFormat="1" ht="13.5" customHeight="1" x14ac:dyDescent="0.35">
      <c r="A6" s="4" t="s">
        <v>58</v>
      </c>
      <c r="B6" s="96">
        <v>0</v>
      </c>
      <c r="C6" s="96">
        <v>68056.215200000006</v>
      </c>
      <c r="D6" s="96">
        <v>68056.215200000006</v>
      </c>
      <c r="E6" s="102"/>
      <c r="F6" s="96">
        <v>68056.215200000006</v>
      </c>
    </row>
    <row r="7" spans="1:10" s="2" customFormat="1" ht="13.5" customHeight="1" x14ac:dyDescent="0.35">
      <c r="A7" s="4" t="s">
        <v>59</v>
      </c>
      <c r="B7" s="96">
        <v>0</v>
      </c>
      <c r="C7" s="96">
        <v>0</v>
      </c>
      <c r="D7" s="96">
        <v>0</v>
      </c>
      <c r="E7" s="102"/>
      <c r="F7" s="96">
        <v>0</v>
      </c>
    </row>
    <row r="8" spans="1:10" s="2" customFormat="1" ht="13.5" customHeight="1" x14ac:dyDescent="0.35">
      <c r="A8" s="4" t="s">
        <v>60</v>
      </c>
      <c r="B8" s="96">
        <v>0</v>
      </c>
      <c r="C8" s="96">
        <v>0</v>
      </c>
      <c r="D8" s="96">
        <v>0</v>
      </c>
      <c r="E8" s="102"/>
      <c r="F8" s="96">
        <v>0</v>
      </c>
    </row>
    <row r="9" spans="1:10" s="2" customFormat="1" ht="13.5" customHeight="1" x14ac:dyDescent="0.35">
      <c r="A9" s="11" t="s">
        <v>61</v>
      </c>
      <c r="B9" s="96"/>
      <c r="C9" s="96"/>
      <c r="D9" s="96"/>
      <c r="E9" s="102"/>
      <c r="F9" s="96"/>
    </row>
    <row r="10" spans="1:10" s="2" customFormat="1" ht="13.5" customHeight="1" x14ac:dyDescent="0.35">
      <c r="A10" s="58" t="s">
        <v>62</v>
      </c>
      <c r="B10" s="96">
        <v>0</v>
      </c>
      <c r="C10" s="96">
        <v>-41730.991999999998</v>
      </c>
      <c r="D10" s="96">
        <v>-41730.991999999998</v>
      </c>
      <c r="E10" s="102"/>
      <c r="F10" s="96">
        <v>-41730.991999999998</v>
      </c>
    </row>
    <row r="11" spans="1:10" s="2" customFormat="1" ht="27.75" customHeight="1" x14ac:dyDescent="0.35">
      <c r="A11" s="59" t="s">
        <v>63</v>
      </c>
      <c r="B11" s="99">
        <v>0</v>
      </c>
      <c r="C11" s="99">
        <v>26325.2232</v>
      </c>
      <c r="D11" s="99">
        <v>26325.2232</v>
      </c>
      <c r="E11" s="129"/>
      <c r="F11" s="99">
        <v>26325.2232</v>
      </c>
    </row>
    <row r="12" spans="1:10" s="2" customFormat="1" ht="25.5" customHeight="1" x14ac:dyDescent="0.35">
      <c r="A12" s="11" t="s">
        <v>16</v>
      </c>
      <c r="B12" s="96">
        <v>4231.8779999999997</v>
      </c>
      <c r="C12" s="96">
        <v>22.189</v>
      </c>
      <c r="D12" s="96">
        <v>4254.067</v>
      </c>
      <c r="E12" s="102">
        <v>96089.231159999996</v>
      </c>
      <c r="F12" s="96">
        <v>33854.239970000002</v>
      </c>
    </row>
    <row r="13" spans="1:10" s="2" customFormat="1" ht="13.5" customHeight="1" x14ac:dyDescent="0.35">
      <c r="A13" s="34" t="s">
        <v>64</v>
      </c>
      <c r="B13" s="96"/>
      <c r="C13" s="96"/>
      <c r="D13" s="96"/>
      <c r="E13" s="102"/>
      <c r="F13" s="96"/>
    </row>
    <row r="14" spans="1:10" s="2" customFormat="1" ht="13.5" customHeight="1" x14ac:dyDescent="0.35">
      <c r="A14" s="4" t="s">
        <v>65</v>
      </c>
      <c r="B14" s="96">
        <v>4231.8779999999997</v>
      </c>
      <c r="C14" s="96">
        <v>22.189</v>
      </c>
      <c r="D14" s="96">
        <v>4254.067</v>
      </c>
      <c r="E14" s="102"/>
      <c r="F14" s="96">
        <v>4254.067</v>
      </c>
    </row>
    <row r="15" spans="1:10" s="2" customFormat="1" ht="13.5" customHeight="1" x14ac:dyDescent="0.35">
      <c r="A15" s="4" t="s">
        <v>66</v>
      </c>
      <c r="B15" s="96">
        <v>0</v>
      </c>
      <c r="C15" s="96">
        <v>0</v>
      </c>
      <c r="D15" s="96">
        <v>0</v>
      </c>
      <c r="E15" s="102">
        <v>94327.714019999999</v>
      </c>
      <c r="F15" s="96">
        <v>29600.17297</v>
      </c>
    </row>
    <row r="16" spans="1:10" s="2" customFormat="1" ht="13.5" customHeight="1" x14ac:dyDescent="0.35">
      <c r="A16" s="4" t="s">
        <v>67</v>
      </c>
      <c r="B16" s="96">
        <v>0</v>
      </c>
      <c r="C16" s="96">
        <v>0</v>
      </c>
      <c r="D16" s="96">
        <v>0</v>
      </c>
      <c r="E16" s="102"/>
      <c r="F16" s="96">
        <v>0</v>
      </c>
    </row>
    <row r="17" spans="1:8" s="2" customFormat="1" ht="24.75" customHeight="1" x14ac:dyDescent="0.35">
      <c r="A17" s="10" t="s">
        <v>24</v>
      </c>
      <c r="B17" s="100">
        <v>336610.70500000002</v>
      </c>
      <c r="C17" s="100">
        <v>159738.72722999999</v>
      </c>
      <c r="D17" s="100">
        <v>496349.43222999998</v>
      </c>
      <c r="E17" s="130">
        <v>13890.64278</v>
      </c>
      <c r="F17" s="100">
        <v>510345.74606999999</v>
      </c>
    </row>
    <row r="18" spans="1:8" s="2" customFormat="1" ht="13.5" customHeight="1" x14ac:dyDescent="0.35">
      <c r="A18" s="34" t="s">
        <v>64</v>
      </c>
      <c r="B18" s="100"/>
      <c r="C18" s="100"/>
      <c r="D18" s="100"/>
      <c r="E18" s="130"/>
      <c r="F18" s="100"/>
    </row>
    <row r="19" spans="1:8" s="2" customFormat="1" ht="13.5" customHeight="1" x14ac:dyDescent="0.35">
      <c r="A19" s="4" t="s">
        <v>2</v>
      </c>
      <c r="B19" s="100">
        <v>201861.76300000001</v>
      </c>
      <c r="C19" s="100">
        <v>71924.295589999994</v>
      </c>
      <c r="D19" s="100">
        <v>273786.05858999997</v>
      </c>
      <c r="E19" s="130">
        <v>9073.31214</v>
      </c>
      <c r="F19" s="100">
        <v>282965.04178999999</v>
      </c>
    </row>
    <row r="20" spans="1:8" s="2" customFormat="1" ht="13.5" customHeight="1" x14ac:dyDescent="0.35">
      <c r="A20" s="4" t="s">
        <v>26</v>
      </c>
      <c r="B20" s="100">
        <v>134748.94200000001</v>
      </c>
      <c r="C20" s="100">
        <v>87814.431639999995</v>
      </c>
      <c r="D20" s="100">
        <v>222563.37364000001</v>
      </c>
      <c r="E20" s="130">
        <v>4817.3306400000001</v>
      </c>
      <c r="F20" s="100">
        <v>227380.70428000001</v>
      </c>
    </row>
    <row r="21" spans="1:8" s="2" customFormat="1" ht="32.25" customHeight="1" x14ac:dyDescent="0.35">
      <c r="A21" s="11" t="s">
        <v>17</v>
      </c>
      <c r="B21" s="96">
        <v>204.51400000000001</v>
      </c>
      <c r="C21" s="96">
        <v>17844.267810000001</v>
      </c>
      <c r="D21" s="96">
        <v>18048.78181</v>
      </c>
      <c r="E21" s="102">
        <v>22372.390599999999</v>
      </c>
      <c r="F21" s="96">
        <v>40421.172409999999</v>
      </c>
    </row>
    <row r="22" spans="1:8" s="2" customFormat="1" ht="27" customHeight="1" x14ac:dyDescent="0.35">
      <c r="A22" s="35" t="s">
        <v>18</v>
      </c>
      <c r="B22" s="101">
        <v>341047.09700000001</v>
      </c>
      <c r="C22" s="101">
        <v>203930.40724</v>
      </c>
      <c r="D22" s="101">
        <v>544977.50424000004</v>
      </c>
      <c r="E22" s="131">
        <v>132352.26454</v>
      </c>
      <c r="F22" s="101">
        <v>610946.38165</v>
      </c>
    </row>
    <row r="23" spans="1:8" s="2" customFormat="1" ht="26.25" customHeight="1" x14ac:dyDescent="0.35">
      <c r="A23" s="10" t="s">
        <v>68</v>
      </c>
      <c r="B23" s="97">
        <v>0</v>
      </c>
      <c r="C23" s="97">
        <v>19749.894359999998</v>
      </c>
      <c r="D23" s="97">
        <v>19749.894359999998</v>
      </c>
      <c r="E23" s="102"/>
      <c r="F23" s="97">
        <v>19749.894359999998</v>
      </c>
    </row>
    <row r="24" spans="1:8" s="2" customFormat="1" ht="15" customHeight="1" x14ac:dyDescent="0.35">
      <c r="A24" s="11" t="s">
        <v>61</v>
      </c>
      <c r="B24" s="96"/>
      <c r="C24" s="96"/>
      <c r="D24" s="96"/>
      <c r="E24" s="102"/>
      <c r="F24" s="96"/>
    </row>
    <row r="25" spans="1:8" s="2" customFormat="1" ht="13.5" customHeight="1" x14ac:dyDescent="0.35">
      <c r="A25" s="58" t="s">
        <v>74</v>
      </c>
      <c r="B25" s="96">
        <v>0</v>
      </c>
      <c r="C25" s="96">
        <v>-14479.495999999999</v>
      </c>
      <c r="D25" s="96">
        <v>-14479.495999999999</v>
      </c>
      <c r="E25" s="102"/>
      <c r="F25" s="96">
        <v>-14479.495999999999</v>
      </c>
    </row>
    <row r="26" spans="1:8" s="2" customFormat="1" ht="27" customHeight="1" x14ac:dyDescent="0.35">
      <c r="A26" s="59" t="s">
        <v>75</v>
      </c>
      <c r="B26" s="99">
        <v>0</v>
      </c>
      <c r="C26" s="99">
        <v>5270.3983600000001</v>
      </c>
      <c r="D26" s="99">
        <v>5270.3983600000001</v>
      </c>
      <c r="E26" s="129"/>
      <c r="F26" s="99">
        <v>5270.3983600000001</v>
      </c>
    </row>
    <row r="27" spans="1:8" s="2" customFormat="1" ht="27.75" customHeight="1" x14ac:dyDescent="0.35">
      <c r="A27" s="11" t="s">
        <v>19</v>
      </c>
      <c r="B27" s="96">
        <v>47488.317999999999</v>
      </c>
      <c r="C27" s="96">
        <v>84755.724180000005</v>
      </c>
      <c r="D27" s="96">
        <v>132244.04217999999</v>
      </c>
      <c r="E27" s="102">
        <v>122175.29323</v>
      </c>
      <c r="F27" s="96">
        <v>188035.94828000001</v>
      </c>
    </row>
    <row r="28" spans="1:8" s="2" customFormat="1" ht="14.25" customHeight="1" x14ac:dyDescent="0.35">
      <c r="A28" s="11" t="s">
        <v>83</v>
      </c>
      <c r="B28" s="96">
        <v>271082.86099999998</v>
      </c>
      <c r="C28" s="96">
        <v>-26897.316340000001</v>
      </c>
      <c r="D28" s="96">
        <v>244185.54466000001</v>
      </c>
      <c r="E28" s="102"/>
      <c r="F28" s="96">
        <v>244185.54466000001</v>
      </c>
    </row>
    <row r="29" spans="1:8" s="2" customFormat="1" ht="14.25" customHeight="1" x14ac:dyDescent="0.35">
      <c r="A29" s="11" t="s">
        <v>84</v>
      </c>
      <c r="B29" s="96">
        <v>817232.72400000005</v>
      </c>
      <c r="C29" s="96">
        <v>150427.5061</v>
      </c>
      <c r="D29" s="96">
        <v>967660.23010000004</v>
      </c>
      <c r="E29" s="102"/>
      <c r="F29" s="96">
        <v>967660.23010000004</v>
      </c>
    </row>
    <row r="30" spans="1:8" s="2" customFormat="1" ht="14.25" customHeight="1" x14ac:dyDescent="0.35">
      <c r="A30" s="11" t="s">
        <v>85</v>
      </c>
      <c r="B30" s="96">
        <v>764654.35499999998</v>
      </c>
      <c r="C30" s="96">
        <v>252887.20014</v>
      </c>
      <c r="D30" s="96">
        <v>1017541.55514</v>
      </c>
      <c r="E30" s="102"/>
      <c r="F30" s="96">
        <v>1017541.55514</v>
      </c>
      <c r="H30" s="103"/>
    </row>
    <row r="31" spans="1:8" s="56" customFormat="1" ht="14.25" customHeight="1" x14ac:dyDescent="0.35">
      <c r="A31" s="60" t="s">
        <v>86</v>
      </c>
      <c r="B31" s="99">
        <v>218504.492</v>
      </c>
      <c r="C31" s="99">
        <v>75562.377699999997</v>
      </c>
      <c r="D31" s="99">
        <v>294066.86969999998</v>
      </c>
      <c r="E31" s="129"/>
      <c r="F31" s="99">
        <v>294066.86969999998</v>
      </c>
      <c r="H31" s="91"/>
    </row>
    <row r="32" spans="1:8" s="2" customFormat="1" ht="19.5" customHeight="1" x14ac:dyDescent="0.35">
      <c r="A32" s="11" t="s">
        <v>87</v>
      </c>
      <c r="B32" s="96">
        <v>0</v>
      </c>
      <c r="C32" s="96">
        <v>0</v>
      </c>
      <c r="D32" s="96">
        <v>0</v>
      </c>
      <c r="E32" s="102"/>
      <c r="F32" s="96">
        <v>0</v>
      </c>
    </row>
    <row r="33" spans="1:9" s="2" customFormat="1" x14ac:dyDescent="0.35">
      <c r="A33" s="11" t="s">
        <v>20</v>
      </c>
      <c r="B33" s="96">
        <v>532.77499999999998</v>
      </c>
      <c r="C33" s="96">
        <v>-309.28399999999999</v>
      </c>
      <c r="D33" s="96">
        <v>223.49100000000001</v>
      </c>
      <c r="E33" s="102">
        <v>9911.59</v>
      </c>
      <c r="F33" s="96">
        <v>10135.081</v>
      </c>
    </row>
    <row r="34" spans="1:9" s="2" customFormat="1" ht="24" customHeight="1" x14ac:dyDescent="0.35">
      <c r="A34" s="35" t="s">
        <v>21</v>
      </c>
      <c r="B34" s="101">
        <v>266525.58500000002</v>
      </c>
      <c r="C34" s="101">
        <v>165279.21624000001</v>
      </c>
      <c r="D34" s="101">
        <v>431804.80124</v>
      </c>
      <c r="E34" s="131">
        <v>132086.88323000001</v>
      </c>
      <c r="F34" s="101">
        <v>497508.29733999999</v>
      </c>
    </row>
    <row r="35" spans="1:9" s="2" customFormat="1" ht="19.5" customHeight="1" x14ac:dyDescent="0.35">
      <c r="A35" s="30" t="s">
        <v>22</v>
      </c>
      <c r="B35" s="99">
        <v>74521.512000000002</v>
      </c>
      <c r="C35" s="99">
        <v>38651.190999999999</v>
      </c>
      <c r="D35" s="99">
        <v>113172.70299999999</v>
      </c>
      <c r="E35" s="129">
        <v>265.38130999999998</v>
      </c>
      <c r="F35" s="99">
        <v>113438.08431000001</v>
      </c>
      <c r="G35" s="103"/>
    </row>
    <row r="36" spans="1:9" s="2" customFormat="1" ht="29.25" customHeight="1" x14ac:dyDescent="0.35">
      <c r="A36" s="8" t="s">
        <v>23</v>
      </c>
      <c r="B36" s="96">
        <v>74521.532999999996</v>
      </c>
      <c r="C36" s="96">
        <v>26610.142</v>
      </c>
      <c r="D36" s="96">
        <v>101132.357</v>
      </c>
      <c r="E36" s="102">
        <v>-10983.078869999999</v>
      </c>
      <c r="F36" s="96">
        <v>90148.937130000006</v>
      </c>
      <c r="G36" s="103"/>
    </row>
    <row r="37" spans="1:9" s="2" customFormat="1" x14ac:dyDescent="0.35">
      <c r="A37" s="30" t="s">
        <v>3</v>
      </c>
      <c r="B37" s="98">
        <v>-2.1000000000000001E-2</v>
      </c>
      <c r="C37" s="99">
        <v>12041.049000000001</v>
      </c>
      <c r="D37" s="99">
        <v>12040.346</v>
      </c>
      <c r="E37" s="129">
        <v>11248.46018</v>
      </c>
      <c r="F37" s="99">
        <v>23289.14718</v>
      </c>
      <c r="G37" s="235"/>
    </row>
    <row r="38" spans="1:9" s="2" customFormat="1" ht="21.75" customHeight="1" x14ac:dyDescent="0.35">
      <c r="A38" s="179" t="s">
        <v>139</v>
      </c>
      <c r="B38" s="97">
        <v>-1E-3</v>
      </c>
      <c r="C38" s="96">
        <v>6030.67</v>
      </c>
      <c r="D38" s="96">
        <v>6030.6689999999999</v>
      </c>
      <c r="E38" s="102"/>
      <c r="F38" s="96">
        <v>6030.6689999999999</v>
      </c>
      <c r="G38" s="103"/>
    </row>
    <row r="39" spans="1:9" s="2" customFormat="1" ht="25.5" customHeight="1" x14ac:dyDescent="0.35">
      <c r="A39" s="60" t="s">
        <v>141</v>
      </c>
      <c r="B39" s="99">
        <v>-0.02</v>
      </c>
      <c r="C39" s="99">
        <v>6010.3789999999999</v>
      </c>
      <c r="D39" s="99">
        <v>6009.6769999999997</v>
      </c>
      <c r="E39" s="129">
        <v>11248.46018</v>
      </c>
      <c r="F39" s="99">
        <v>17258.478179999998</v>
      </c>
      <c r="G39" s="103"/>
    </row>
    <row r="40" spans="1:9" s="2" customFormat="1" ht="21" customHeight="1" x14ac:dyDescent="0.35">
      <c r="A40" s="11" t="s">
        <v>140</v>
      </c>
      <c r="B40" s="96">
        <v>0</v>
      </c>
      <c r="C40" s="96">
        <v>11779.591</v>
      </c>
      <c r="D40" s="96">
        <v>11779.591</v>
      </c>
      <c r="E40" s="102">
        <v>0</v>
      </c>
      <c r="F40" s="96">
        <v>11779.591</v>
      </c>
      <c r="G40" s="103"/>
    </row>
    <row r="41" spans="1:9" s="56" customFormat="1" ht="25.5" customHeight="1" x14ac:dyDescent="0.35">
      <c r="A41" s="60" t="s">
        <v>142</v>
      </c>
      <c r="B41" s="99">
        <v>0</v>
      </c>
      <c r="C41" s="99">
        <v>17789.969000000001</v>
      </c>
      <c r="D41" s="99">
        <v>17789.969000000001</v>
      </c>
      <c r="E41" s="129">
        <v>11248.37018</v>
      </c>
      <c r="F41" s="99">
        <v>29038.339179999999</v>
      </c>
      <c r="I41" s="146"/>
    </row>
    <row r="42" spans="1:9" s="2" customFormat="1" ht="36.75" customHeight="1" x14ac:dyDescent="0.35">
      <c r="A42" s="61" t="s">
        <v>0</v>
      </c>
      <c r="B42" s="99"/>
      <c r="C42" s="99"/>
      <c r="D42" s="99"/>
      <c r="E42" s="129"/>
      <c r="F42" s="99"/>
    </row>
    <row r="43" spans="1:9" s="2" customFormat="1" ht="15" customHeight="1" x14ac:dyDescent="0.35">
      <c r="A43" s="82" t="s">
        <v>152</v>
      </c>
      <c r="B43" s="96">
        <v>821464.60199999996</v>
      </c>
      <c r="C43" s="96">
        <v>176774.91829999999</v>
      </c>
      <c r="D43" s="96">
        <v>998239.52029999997</v>
      </c>
      <c r="E43" s="96"/>
      <c r="F43" s="96">
        <v>998239.52029999997</v>
      </c>
    </row>
    <row r="44" spans="1:9" s="2" customFormat="1" ht="15" customHeight="1" x14ac:dyDescent="0.35">
      <c r="A44" s="82" t="s">
        <v>153</v>
      </c>
      <c r="B44" s="97">
        <v>764654.35499999998</v>
      </c>
      <c r="C44" s="96">
        <v>258157.59849999999</v>
      </c>
      <c r="D44" s="96">
        <v>1022811.9534999999</v>
      </c>
      <c r="E44" s="96"/>
      <c r="F44" s="96">
        <v>1022811.9534999999</v>
      </c>
    </row>
    <row r="45" spans="1:9" s="2" customFormat="1" ht="15" customHeight="1" x14ac:dyDescent="0.35">
      <c r="A45" s="84" t="s">
        <v>185</v>
      </c>
      <c r="B45" s="97">
        <v>218504.47099999999</v>
      </c>
      <c r="C45" s="96">
        <v>86120.047569999995</v>
      </c>
      <c r="D45" s="96"/>
      <c r="E45" s="96"/>
      <c r="F45" s="96"/>
    </row>
    <row r="46" spans="1:9" s="2" customFormat="1" ht="15" customHeight="1" x14ac:dyDescent="0.35">
      <c r="A46" s="84" t="s">
        <v>151</v>
      </c>
      <c r="B46" s="97">
        <v>0</v>
      </c>
      <c r="C46" s="96">
        <v>366.214</v>
      </c>
      <c r="D46" s="96">
        <v>366.214</v>
      </c>
      <c r="E46" s="96"/>
      <c r="F46" s="96">
        <v>366.214</v>
      </c>
    </row>
    <row r="47" spans="1:9" s="2" customFormat="1" ht="24.75" customHeight="1" x14ac:dyDescent="0.35">
      <c r="A47" s="8" t="s">
        <v>4</v>
      </c>
      <c r="B47" s="102">
        <v>7</v>
      </c>
      <c r="C47" s="102">
        <v>11</v>
      </c>
      <c r="D47" s="102">
        <v>12</v>
      </c>
      <c r="E47" s="102">
        <v>12</v>
      </c>
      <c r="F47" s="102">
        <v>12</v>
      </c>
    </row>
    <row r="48" spans="1:9" s="2" customFormat="1" ht="15" customHeight="1" x14ac:dyDescent="0.35">
      <c r="A48" s="8" t="s">
        <v>120</v>
      </c>
      <c r="B48" s="233">
        <v>184</v>
      </c>
      <c r="C48" s="233">
        <v>98</v>
      </c>
      <c r="D48" s="233">
        <v>282</v>
      </c>
      <c r="E48" s="233"/>
      <c r="F48" s="233">
        <v>282</v>
      </c>
    </row>
    <row r="49" spans="1:6" x14ac:dyDescent="0.35">
      <c r="A49" s="51"/>
      <c r="B49" s="51"/>
      <c r="C49" s="51"/>
      <c r="D49" s="51"/>
      <c r="E49" s="132"/>
      <c r="F49" s="51"/>
    </row>
    <row r="50" spans="1:6" s="75" customFormat="1" ht="6" customHeight="1" x14ac:dyDescent="0.35">
      <c r="E50" s="76"/>
    </row>
    <row r="51" spans="1:6" s="2" customFormat="1" ht="15" customHeight="1" x14ac:dyDescent="0.35">
      <c r="A51" s="276"/>
      <c r="B51" s="276"/>
      <c r="C51" s="276"/>
      <c r="D51" s="276"/>
      <c r="E51" s="276"/>
      <c r="F51" s="276"/>
    </row>
    <row r="52" spans="1:6" x14ac:dyDescent="0.35">
      <c r="A52" s="275"/>
      <c r="B52" s="275"/>
      <c r="C52" s="275"/>
      <c r="D52" s="275"/>
    </row>
    <row r="54" spans="1:6" ht="15.4" x14ac:dyDescent="0.45">
      <c r="A54" s="33"/>
    </row>
    <row r="55" spans="1:6" ht="15.4" x14ac:dyDescent="0.45">
      <c r="A55" s="33"/>
    </row>
    <row r="56" spans="1:6" ht="15.4" x14ac:dyDescent="0.45">
      <c r="A56" s="33"/>
    </row>
  </sheetData>
  <mergeCells count="5">
    <mergeCell ref="A52:D52"/>
    <mergeCell ref="A51:F51"/>
    <mergeCell ref="A1:F1"/>
    <mergeCell ref="A2:F2"/>
    <mergeCell ref="A3:F3"/>
  </mergeCells>
  <phoneticPr fontId="0" type="noConversion"/>
  <printOptions horizontalCentered="1"/>
  <pageMargins left="0.70866141732283472" right="0.70866141732283472" top="0.47244094488188981" bottom="0.47244094488188981" header="0.31496062992125984" footer="0.31496062992125984"/>
  <pageSetup paperSize="9" scale="74" orientation="portrait" r:id="rId1"/>
  <headerFooter>
    <oddFooter>&amp;L&amp;"Trebuchet MS,Bold"Australian Prudential Regulation Authority&amp;R&amp;"Trebuchet MS,Bold"&amp;P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8"/>
  <sheetViews>
    <sheetView showGridLines="0" zoomScaleNormal="100" workbookViewId="0">
      <selection sqref="A1:F1"/>
    </sheetView>
  </sheetViews>
  <sheetFormatPr defaultRowHeight="10.5" x14ac:dyDescent="0.35"/>
  <cols>
    <col min="1" max="1" width="40.81640625" customWidth="1"/>
    <col min="2" max="6" width="15.81640625" customWidth="1"/>
  </cols>
  <sheetData>
    <row r="1" spans="1:6" ht="27" customHeight="1" x14ac:dyDescent="0.35">
      <c r="A1" s="271" t="s">
        <v>143</v>
      </c>
      <c r="B1" s="272"/>
      <c r="C1" s="272"/>
      <c r="D1" s="272"/>
      <c r="E1" s="272"/>
      <c r="F1" s="272"/>
    </row>
    <row r="2" spans="1:6" s="36" customFormat="1" ht="27" customHeight="1" x14ac:dyDescent="0.45">
      <c r="A2" s="280" t="str">
        <f>CONCATENATE("Year end ",TEXT(EOMONTH(DATEVALUE('Friendly Societies'!A5), 0),"DD MMMM YYYY"))</f>
        <v>Year end 30 June 2019</v>
      </c>
      <c r="B2" s="261"/>
      <c r="C2" s="261"/>
      <c r="D2" s="261"/>
      <c r="E2" s="261"/>
      <c r="F2" s="261"/>
    </row>
    <row r="3" spans="1:6" ht="20.100000000000001" customHeight="1" x14ac:dyDescent="0.35">
      <c r="A3" s="281" t="s">
        <v>121</v>
      </c>
      <c r="B3" s="282"/>
      <c r="C3" s="282"/>
      <c r="D3" s="282"/>
      <c r="E3" s="282"/>
      <c r="F3" s="282"/>
    </row>
    <row r="4" spans="1:6" ht="54" customHeight="1" x14ac:dyDescent="0.35">
      <c r="A4" s="53"/>
      <c r="B4" s="3" t="s">
        <v>55</v>
      </c>
      <c r="C4" s="3" t="s">
        <v>267</v>
      </c>
      <c r="D4" s="3" t="s">
        <v>125</v>
      </c>
      <c r="E4" s="3" t="s">
        <v>266</v>
      </c>
      <c r="F4" s="3" t="s">
        <v>56</v>
      </c>
    </row>
    <row r="5" spans="1:6" s="2" customFormat="1" ht="24" customHeight="1" x14ac:dyDescent="0.35">
      <c r="A5" s="59" t="s">
        <v>68</v>
      </c>
      <c r="B5" s="98">
        <v>0</v>
      </c>
      <c r="C5" s="98">
        <v>19749.894359999998</v>
      </c>
      <c r="D5" s="98">
        <v>19749.894359999998</v>
      </c>
      <c r="E5" s="129"/>
      <c r="F5" s="98">
        <v>19749.894359999998</v>
      </c>
    </row>
    <row r="6" spans="1:6" s="2" customFormat="1" ht="18" customHeight="1" x14ac:dyDescent="0.35">
      <c r="A6" s="34" t="s">
        <v>64</v>
      </c>
      <c r="B6" s="96"/>
      <c r="C6" s="96"/>
      <c r="D6" s="96"/>
      <c r="E6" s="102"/>
      <c r="F6" s="96"/>
    </row>
    <row r="7" spans="1:6" s="2" customFormat="1" ht="18" customHeight="1" x14ac:dyDescent="0.35">
      <c r="A7" s="4" t="s">
        <v>69</v>
      </c>
      <c r="B7" s="96">
        <v>0</v>
      </c>
      <c r="C7" s="96">
        <v>18934.29536</v>
      </c>
      <c r="D7" s="96">
        <v>18934.29536</v>
      </c>
      <c r="E7" s="102"/>
      <c r="F7" s="96">
        <v>18934.29536</v>
      </c>
    </row>
    <row r="8" spans="1:6" s="2" customFormat="1" ht="18" customHeight="1" x14ac:dyDescent="0.35">
      <c r="A8" s="4" t="s">
        <v>70</v>
      </c>
      <c r="B8" s="96">
        <v>0</v>
      </c>
      <c r="C8" s="96">
        <v>25.93</v>
      </c>
      <c r="D8" s="96">
        <v>25.93</v>
      </c>
      <c r="E8" s="102"/>
      <c r="F8" s="96">
        <v>25.93</v>
      </c>
    </row>
    <row r="9" spans="1:6" s="2" customFormat="1" ht="18" customHeight="1" x14ac:dyDescent="0.35">
      <c r="A9" s="4" t="s">
        <v>71</v>
      </c>
      <c r="B9" s="96">
        <v>0</v>
      </c>
      <c r="C9" s="96">
        <v>162.72999999999999</v>
      </c>
      <c r="D9" s="96">
        <v>162.72999999999999</v>
      </c>
      <c r="E9" s="102"/>
      <c r="F9" s="96">
        <v>162.72999999999999</v>
      </c>
    </row>
    <row r="10" spans="1:6" s="2" customFormat="1" ht="18" customHeight="1" x14ac:dyDescent="0.35">
      <c r="A10" s="4" t="s">
        <v>72</v>
      </c>
      <c r="B10" s="96">
        <v>0</v>
      </c>
      <c r="C10" s="96">
        <v>316.88499999999999</v>
      </c>
      <c r="D10" s="96">
        <v>316.88499999999999</v>
      </c>
      <c r="E10" s="102"/>
      <c r="F10" s="96">
        <v>316.88499999999999</v>
      </c>
    </row>
    <row r="11" spans="1:6" s="2" customFormat="1" ht="18" customHeight="1" x14ac:dyDescent="0.35">
      <c r="A11" s="4" t="s">
        <v>73</v>
      </c>
      <c r="B11" s="96">
        <v>0</v>
      </c>
      <c r="C11" s="96">
        <v>0</v>
      </c>
      <c r="D11" s="96">
        <v>0</v>
      </c>
      <c r="E11" s="102"/>
      <c r="F11" s="96">
        <v>0</v>
      </c>
    </row>
    <row r="12" spans="1:6" s="2" customFormat="1" ht="18" customHeight="1" x14ac:dyDescent="0.35">
      <c r="A12" s="4" t="s">
        <v>145</v>
      </c>
      <c r="B12" s="96">
        <v>0</v>
      </c>
      <c r="C12" s="96">
        <v>310.05399999999997</v>
      </c>
      <c r="D12" s="96">
        <v>310.05399999999997</v>
      </c>
      <c r="E12" s="102"/>
      <c r="F12" s="96">
        <v>310.05399999999997</v>
      </c>
    </row>
    <row r="13" spans="1:6" s="2" customFormat="1" ht="27" customHeight="1" x14ac:dyDescent="0.35">
      <c r="A13" s="60" t="s">
        <v>19</v>
      </c>
      <c r="B13" s="99">
        <v>47488.317999999999</v>
      </c>
      <c r="C13" s="99">
        <v>84755.724180000005</v>
      </c>
      <c r="D13" s="99">
        <v>132244.04217999999</v>
      </c>
      <c r="E13" s="129">
        <v>122175.29323</v>
      </c>
      <c r="F13" s="99">
        <v>188035.94828000001</v>
      </c>
    </row>
    <row r="14" spans="1:6" s="2" customFormat="1" ht="18" customHeight="1" x14ac:dyDescent="0.35">
      <c r="A14" s="34" t="s">
        <v>64</v>
      </c>
      <c r="B14" s="96"/>
      <c r="C14" s="96"/>
      <c r="D14" s="96"/>
      <c r="E14" s="102"/>
      <c r="F14" s="96"/>
    </row>
    <row r="15" spans="1:6" s="2" customFormat="1" ht="18" customHeight="1" x14ac:dyDescent="0.35">
      <c r="A15" s="4" t="s">
        <v>76</v>
      </c>
      <c r="B15" s="96">
        <v>756.62800000000004</v>
      </c>
      <c r="C15" s="96">
        <v>22.417999999999999</v>
      </c>
      <c r="D15" s="96">
        <v>779.04600000000005</v>
      </c>
      <c r="E15" s="102">
        <v>201.20903999999999</v>
      </c>
      <c r="F15" s="96">
        <v>980.25504000000001</v>
      </c>
    </row>
    <row r="16" spans="1:6" s="2" customFormat="1" ht="18" customHeight="1" x14ac:dyDescent="0.35">
      <c r="A16" s="4" t="s">
        <v>77</v>
      </c>
      <c r="B16" s="96">
        <v>0</v>
      </c>
      <c r="C16" s="96">
        <v>31364.276000000002</v>
      </c>
      <c r="D16" s="96">
        <v>31364.276000000002</v>
      </c>
      <c r="E16" s="102">
        <v>0</v>
      </c>
      <c r="F16" s="96">
        <v>31364.276000000002</v>
      </c>
    </row>
    <row r="17" spans="1:6" s="2" customFormat="1" ht="18" customHeight="1" x14ac:dyDescent="0.35">
      <c r="A17" s="4" t="s">
        <v>78</v>
      </c>
      <c r="B17" s="96">
        <v>6046.1719999999996</v>
      </c>
      <c r="C17" s="96">
        <v>6914.0590000000002</v>
      </c>
      <c r="D17" s="96">
        <v>12960.231</v>
      </c>
      <c r="E17" s="102">
        <v>2172.8944700000002</v>
      </c>
      <c r="F17" s="96">
        <v>12562.225469999999</v>
      </c>
    </row>
    <row r="18" spans="1:6" s="2" customFormat="1" ht="18" customHeight="1" x14ac:dyDescent="0.35">
      <c r="A18" s="4" t="s">
        <v>79</v>
      </c>
      <c r="B18" s="96">
        <v>365</v>
      </c>
      <c r="C18" s="96">
        <v>14331.152760000001</v>
      </c>
      <c r="D18" s="96">
        <v>14696.152760000001</v>
      </c>
      <c r="E18" s="102">
        <v>0</v>
      </c>
      <c r="F18" s="96">
        <v>14592.201709999999</v>
      </c>
    </row>
    <row r="19" spans="1:6" s="2" customFormat="1" ht="18" customHeight="1" x14ac:dyDescent="0.35">
      <c r="A19" s="4" t="s">
        <v>80</v>
      </c>
      <c r="B19" s="96">
        <v>40318.114000000001</v>
      </c>
      <c r="C19" s="96">
        <v>23080.936420000002</v>
      </c>
      <c r="D19" s="96">
        <v>63399.05042</v>
      </c>
      <c r="E19" s="102">
        <v>25307.656299999999</v>
      </c>
      <c r="F19" s="96">
        <v>32007.218720000001</v>
      </c>
    </row>
    <row r="20" spans="1:6" s="2" customFormat="1" ht="18" customHeight="1" x14ac:dyDescent="0.35">
      <c r="A20" s="4" t="s">
        <v>81</v>
      </c>
      <c r="B20" s="96">
        <v>0</v>
      </c>
      <c r="C20" s="96">
        <v>0</v>
      </c>
      <c r="D20" s="96">
        <v>0</v>
      </c>
      <c r="E20" s="102">
        <v>0</v>
      </c>
      <c r="F20" s="96">
        <v>0</v>
      </c>
    </row>
    <row r="21" spans="1:6" s="2" customFormat="1" ht="18" customHeight="1" x14ac:dyDescent="0.35">
      <c r="A21" s="4" t="s">
        <v>82</v>
      </c>
      <c r="B21" s="96">
        <v>0</v>
      </c>
      <c r="C21" s="96">
        <v>122</v>
      </c>
      <c r="D21" s="96">
        <v>122</v>
      </c>
      <c r="E21" s="96">
        <v>253.56825000000001</v>
      </c>
      <c r="F21" s="96">
        <v>501.56824999999998</v>
      </c>
    </row>
    <row r="22" spans="1:6" s="2" customFormat="1" ht="18" customHeight="1" x14ac:dyDescent="0.35">
      <c r="A22" s="4" t="s">
        <v>25</v>
      </c>
      <c r="B22" s="96">
        <v>2.4039999999999999</v>
      </c>
      <c r="C22" s="96">
        <v>8920.8819999999996</v>
      </c>
      <c r="D22" s="96">
        <v>8923.2860000000001</v>
      </c>
      <c r="E22" s="96">
        <v>94239.965169999996</v>
      </c>
      <c r="F22" s="96">
        <v>96028.203089999995</v>
      </c>
    </row>
    <row r="23" spans="1:6" s="2" customFormat="1" ht="8.1" customHeight="1" x14ac:dyDescent="0.35">
      <c r="A23" s="4"/>
      <c r="B23" s="28"/>
      <c r="C23" s="28"/>
      <c r="D23" s="28"/>
      <c r="E23" s="28"/>
      <c r="F23" s="28"/>
    </row>
    <row r="24" spans="1:6" x14ac:dyDescent="0.35">
      <c r="A24" s="51"/>
      <c r="B24" s="51"/>
      <c r="C24" s="51"/>
      <c r="D24" s="51"/>
      <c r="E24" s="51"/>
      <c r="F24" s="51"/>
    </row>
    <row r="25" spans="1:6" ht="6" customHeight="1" x14ac:dyDescent="0.35"/>
    <row r="28" spans="1:6" ht="15.4" x14ac:dyDescent="0.45">
      <c r="A28" s="33"/>
    </row>
  </sheetData>
  <mergeCells count="3">
    <mergeCell ref="A1:F1"/>
    <mergeCell ref="A2:F2"/>
    <mergeCell ref="A3:F3"/>
  </mergeCells>
  <phoneticPr fontId="0" type="noConversion"/>
  <printOptions horizontalCentered="1"/>
  <pageMargins left="0.70866141732283472" right="0.74803149606299213" top="0.98425196850393704" bottom="0.98425196850393704" header="0.31496062992125984" footer="0.31496062992125984"/>
  <pageSetup paperSize="9" scale="90" orientation="portrait" r:id="rId1"/>
  <headerFooter alignWithMargins="0">
    <oddFooter>&amp;L&amp;"Trebuchet MS,Bold"Australian Prudential Regulation Authority&amp;R&amp;"Trebuchet MS,Bold"&amp;P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30"/>
  <sheetViews>
    <sheetView showGridLines="0" zoomScaleNormal="100" workbookViewId="0">
      <selection sqref="A1:D1"/>
    </sheetView>
  </sheetViews>
  <sheetFormatPr defaultColWidth="9.453125" defaultRowHeight="10.5" x14ac:dyDescent="0.35"/>
  <cols>
    <col min="1" max="1" width="59.81640625" style="2" customWidth="1"/>
    <col min="2" max="2" width="16" style="2" customWidth="1"/>
    <col min="3" max="3" width="14.81640625" style="2" customWidth="1"/>
    <col min="4" max="4" width="16.1796875" style="2" customWidth="1"/>
    <col min="5" max="16384" width="9.453125" style="2"/>
  </cols>
  <sheetData>
    <row r="1" spans="1:4" ht="27" customHeight="1" x14ac:dyDescent="0.45">
      <c r="A1" s="271" t="s">
        <v>166</v>
      </c>
      <c r="B1" s="283"/>
      <c r="C1" s="283"/>
      <c r="D1" s="283"/>
    </row>
    <row r="2" spans="1:4" ht="27" customHeight="1" x14ac:dyDescent="0.45">
      <c r="A2" s="280" t="str">
        <f>CONCATENATE("Year end ",TEXT(EOMONTH(DATEVALUE('Friendly Societies'!A5), 0),"DD MMMM YYYY"))</f>
        <v>Year end 30 June 2019</v>
      </c>
      <c r="B2" s="284"/>
      <c r="C2" s="284"/>
      <c r="D2" s="284"/>
    </row>
    <row r="3" spans="1:4" ht="20.100000000000001" customHeight="1" x14ac:dyDescent="0.35">
      <c r="A3" s="281" t="s">
        <v>121</v>
      </c>
      <c r="B3" s="281"/>
      <c r="C3" s="281"/>
      <c r="D3" s="281"/>
    </row>
    <row r="4" spans="1:4" s="15" customFormat="1" ht="54" customHeight="1" x14ac:dyDescent="0.35">
      <c r="A4" s="31"/>
      <c r="B4" s="71" t="s">
        <v>55</v>
      </c>
      <c r="C4" s="71" t="s">
        <v>267</v>
      </c>
      <c r="D4" s="71" t="s">
        <v>125</v>
      </c>
    </row>
    <row r="5" spans="1:4" s="12" customFormat="1" ht="27" customHeight="1" x14ac:dyDescent="0.35">
      <c r="A5" s="10" t="s">
        <v>41</v>
      </c>
      <c r="B5" s="96">
        <v>0</v>
      </c>
      <c r="C5" s="96">
        <v>2779.578</v>
      </c>
      <c r="D5" s="96">
        <v>2779.578</v>
      </c>
    </row>
    <row r="6" spans="1:4" ht="18" customHeight="1" x14ac:dyDescent="0.35">
      <c r="A6" s="11" t="s">
        <v>42</v>
      </c>
      <c r="B6" s="97">
        <v>0</v>
      </c>
      <c r="C6" s="97">
        <v>1621.5619999999999</v>
      </c>
      <c r="D6" s="97">
        <v>1621.5619999999999</v>
      </c>
    </row>
    <row r="7" spans="1:4" ht="27.75" customHeight="1" x14ac:dyDescent="0.35">
      <c r="A7" s="11" t="s">
        <v>126</v>
      </c>
      <c r="B7" s="97">
        <v>0</v>
      </c>
      <c r="C7" s="97">
        <v>3071.7550000000001</v>
      </c>
      <c r="D7" s="97">
        <v>3071.7550000000001</v>
      </c>
    </row>
    <row r="8" spans="1:4" ht="18" customHeight="1" x14ac:dyDescent="0.35">
      <c r="A8" s="11" t="s">
        <v>127</v>
      </c>
      <c r="B8" s="97">
        <v>0</v>
      </c>
      <c r="C8" s="97">
        <v>-669.42100000000005</v>
      </c>
      <c r="D8" s="97">
        <v>-669.42100000000005</v>
      </c>
    </row>
    <row r="9" spans="1:4" ht="18" customHeight="1" x14ac:dyDescent="0.35">
      <c r="A9" s="10" t="s">
        <v>43</v>
      </c>
      <c r="B9" s="97">
        <v>0</v>
      </c>
      <c r="C9" s="97">
        <v>1413</v>
      </c>
      <c r="D9" s="97">
        <v>1413</v>
      </c>
    </row>
    <row r="10" spans="1:4" ht="18" customHeight="1" x14ac:dyDescent="0.35">
      <c r="A10" s="10" t="s">
        <v>44</v>
      </c>
      <c r="B10" s="97">
        <v>0</v>
      </c>
      <c r="C10" s="97">
        <v>792.91099999999994</v>
      </c>
      <c r="D10" s="97">
        <v>792.91099999999994</v>
      </c>
    </row>
    <row r="11" spans="1:4" ht="18" customHeight="1" x14ac:dyDescent="0.35">
      <c r="A11" s="10" t="s">
        <v>116</v>
      </c>
      <c r="B11" s="97">
        <v>0</v>
      </c>
      <c r="C11" s="97">
        <v>205.369</v>
      </c>
      <c r="D11" s="97">
        <v>205.369</v>
      </c>
    </row>
    <row r="12" spans="1:4" ht="18" customHeight="1" x14ac:dyDescent="0.35">
      <c r="A12" s="50" t="s">
        <v>45</v>
      </c>
      <c r="B12" s="97">
        <v>0</v>
      </c>
      <c r="C12" s="97">
        <v>14771.922</v>
      </c>
      <c r="D12" s="97">
        <v>14771.922</v>
      </c>
    </row>
    <row r="13" spans="1:4" ht="18" customHeight="1" x14ac:dyDescent="0.35">
      <c r="A13" s="50" t="s">
        <v>46</v>
      </c>
      <c r="B13" s="97">
        <v>0</v>
      </c>
      <c r="C13" s="97">
        <v>-526.5</v>
      </c>
      <c r="D13" s="97">
        <v>-526.5</v>
      </c>
    </row>
    <row r="14" spans="1:4" ht="18" customHeight="1" x14ac:dyDescent="0.35">
      <c r="A14" s="50" t="s">
        <v>47</v>
      </c>
      <c r="B14" s="97">
        <v>0</v>
      </c>
      <c r="C14" s="97">
        <v>-101</v>
      </c>
      <c r="D14" s="97">
        <v>-101</v>
      </c>
    </row>
    <row r="15" spans="1:4" s="12" customFormat="1" ht="18" customHeight="1" x14ac:dyDescent="0.35">
      <c r="A15" s="50" t="s">
        <v>48</v>
      </c>
      <c r="B15" s="97">
        <v>0</v>
      </c>
      <c r="C15" s="97">
        <v>7352.3213999999998</v>
      </c>
      <c r="D15" s="97">
        <v>7352.3213999999998</v>
      </c>
    </row>
    <row r="16" spans="1:4" ht="18" customHeight="1" x14ac:dyDescent="0.35">
      <c r="A16" s="40" t="s">
        <v>128</v>
      </c>
      <c r="B16" s="105">
        <v>0</v>
      </c>
      <c r="C16" s="105">
        <v>26310.357400000001</v>
      </c>
      <c r="D16" s="105">
        <v>26310.357400000001</v>
      </c>
    </row>
    <row r="17" spans="1:6" ht="27" customHeight="1" x14ac:dyDescent="0.35">
      <c r="A17" s="50" t="s">
        <v>49</v>
      </c>
      <c r="B17" s="97">
        <v>0</v>
      </c>
      <c r="C17" s="97">
        <v>0</v>
      </c>
      <c r="D17" s="97">
        <v>0</v>
      </c>
    </row>
    <row r="18" spans="1:6" ht="18" customHeight="1" x14ac:dyDescent="0.35">
      <c r="A18" s="50" t="s">
        <v>50</v>
      </c>
      <c r="B18" s="97">
        <v>0</v>
      </c>
      <c r="C18" s="97">
        <v>0</v>
      </c>
      <c r="D18" s="97">
        <v>0</v>
      </c>
    </row>
    <row r="19" spans="1:6" ht="18" customHeight="1" x14ac:dyDescent="0.35">
      <c r="A19" s="40" t="s">
        <v>129</v>
      </c>
      <c r="B19" s="105">
        <v>0</v>
      </c>
      <c r="C19" s="105">
        <v>0</v>
      </c>
      <c r="D19" s="105">
        <v>0</v>
      </c>
    </row>
    <row r="20" spans="1:6" ht="27" customHeight="1" x14ac:dyDescent="0.35">
      <c r="A20" s="50" t="s">
        <v>130</v>
      </c>
      <c r="B20" s="97">
        <v>0</v>
      </c>
      <c r="C20" s="97">
        <v>0</v>
      </c>
      <c r="D20" s="97">
        <v>0</v>
      </c>
    </row>
    <row r="21" spans="1:6" ht="18" customHeight="1" x14ac:dyDescent="0.35">
      <c r="A21" s="41" t="s">
        <v>131</v>
      </c>
      <c r="B21" s="106">
        <v>0</v>
      </c>
      <c r="C21" s="106">
        <v>0</v>
      </c>
      <c r="D21" s="106">
        <v>0</v>
      </c>
    </row>
    <row r="22" spans="1:6" ht="18" customHeight="1" x14ac:dyDescent="0.35">
      <c r="A22" s="32" t="s">
        <v>51</v>
      </c>
      <c r="B22" s="104">
        <v>0</v>
      </c>
      <c r="C22" s="104">
        <v>-18669.030999999999</v>
      </c>
      <c r="D22" s="104">
        <v>-18669.030999999999</v>
      </c>
    </row>
    <row r="23" spans="1:6" s="42" customFormat="1" ht="27" customHeight="1" x14ac:dyDescent="0.35">
      <c r="A23" s="40" t="s">
        <v>132</v>
      </c>
      <c r="B23" s="105">
        <v>0</v>
      </c>
      <c r="C23" s="105">
        <v>12042.3984</v>
      </c>
      <c r="D23" s="105">
        <v>12042.3984</v>
      </c>
    </row>
    <row r="24" spans="1:6" ht="27" customHeight="1" x14ac:dyDescent="0.35">
      <c r="A24" s="40" t="s">
        <v>133</v>
      </c>
      <c r="B24" s="96">
        <v>0</v>
      </c>
      <c r="C24" s="96">
        <v>0</v>
      </c>
      <c r="D24" s="96">
        <v>0</v>
      </c>
    </row>
    <row r="25" spans="1:6" ht="27" customHeight="1" x14ac:dyDescent="0.35">
      <c r="A25" s="8" t="s">
        <v>4</v>
      </c>
      <c r="B25" s="102">
        <v>7</v>
      </c>
      <c r="C25" s="102">
        <v>11</v>
      </c>
      <c r="D25" s="102">
        <v>12</v>
      </c>
      <c r="E25" s="28"/>
      <c r="F25" s="28"/>
    </row>
    <row r="26" spans="1:6" ht="15" customHeight="1" x14ac:dyDescent="0.35">
      <c r="A26" s="8" t="s">
        <v>120</v>
      </c>
      <c r="B26" s="233">
        <v>184</v>
      </c>
      <c r="C26" s="233">
        <v>98</v>
      </c>
      <c r="D26" s="233">
        <v>282</v>
      </c>
      <c r="E26" s="28"/>
      <c r="F26" s="28"/>
    </row>
    <row r="27" spans="1:6" x14ac:dyDescent="0.35">
      <c r="A27" s="38"/>
      <c r="B27" s="39"/>
      <c r="C27" s="39"/>
      <c r="D27" s="39"/>
    </row>
    <row r="28" spans="1:6" ht="6" customHeight="1" x14ac:dyDescent="0.35">
      <c r="A28"/>
    </row>
    <row r="29" spans="1:6" ht="15" customHeight="1" x14ac:dyDescent="0.35">
      <c r="A29"/>
    </row>
    <row r="30" spans="1:6" ht="15" customHeight="1" x14ac:dyDescent="0.35">
      <c r="A30"/>
    </row>
  </sheetData>
  <mergeCells count="3">
    <mergeCell ref="A1:D1"/>
    <mergeCell ref="A2:D2"/>
    <mergeCell ref="A3:D3"/>
  </mergeCells>
  <phoneticPr fontId="0" type="noConversion"/>
  <printOptions horizontalCentered="1"/>
  <pageMargins left="0.70866141732283472" right="0.70866141732283472" top="0.98425196850393704" bottom="0.98425196850393704" header="0.31496062992125984" footer="0.31496062992125984"/>
  <pageSetup paperSize="9" scale="95" orientation="portrait" r:id="rId1"/>
  <headerFooter alignWithMargins="0">
    <oddFooter>&amp;L&amp;"Trebuchet MS,Bold"Australian Prudential Regulation Authority&amp;R&amp;"Trebuchet MS,Bold"&amp;P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0ED956518304BBE18713A8AE40706" ma:contentTypeVersion="4" ma:contentTypeDescription="Create a new document." ma:contentTypeScope="" ma:versionID="41494b0ac113145891894d4164dd8449">
  <xsd:schema xmlns:xsd="http://www.w3.org/2001/XMLSchema" xmlns:xs="http://www.w3.org/2001/XMLSchema" xmlns:p="http://schemas.microsoft.com/office/2006/metadata/properties" xmlns:ns2="814d62cb-2db6-4c25-ab62-b9075facbc11" targetNamespace="http://schemas.microsoft.com/office/2006/metadata/properties" ma:root="true" ma:fieldsID="3c8272d60a552c328a57b8b72f116293" ns2:_="">
    <xsd:import namespace="814d62cb-2db6-4c25-ab62-b9075facbc11"/>
    <xsd:element name="properties">
      <xsd:complexType>
        <xsd:sequence>
          <xsd:element name="documentManagement">
            <xsd:complexType>
              <xsd:all>
                <xsd:element ref="ns2:_dlc_DocId" minOccurs="0"/>
                <xsd:element ref="ns2:_dlc_DocIdUrl" minOccurs="0"/>
                <xsd:element ref="ns2:_dlc_DocIdPersistId" minOccurs="0"/>
                <xsd:element ref="ns2:l003ee8eff60461aa1bd0027aba92ea4" minOccurs="0"/>
                <xsd:element ref="ns2:TaxCatchAll" minOccurs="0"/>
                <xsd:element ref="ns2:TaxCatchAllLabel" minOccurs="0"/>
                <xsd:element ref="ns2:ka2715b9eb154114a4f57d7fbf82ec75" minOccurs="0"/>
                <xsd:element ref="ns2:i08e72d8ce2b4ffa9361f9f4e0a63abc" minOccurs="0"/>
                <xsd:element ref="ns2:APRAActivityID" minOccurs="0"/>
                <xsd:element ref="ns2:aa36a5a650d54f768f171f4d17b8b238" minOccurs="0"/>
                <xsd:element ref="ns2:i05115a133414b4dabee2531e4b46b6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003ee8eff60461aa1bd0027aba92ea4" ma:index="11"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ka2715b9eb154114a4f57d7fbf82ec75" ma:index="1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i08e72d8ce2b4ffa9361f9f4e0a63abc" ma:index="1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APRAActivityID" ma:index="19" nillable="true" ma:displayName="Activity ID" ma:internalName="APRAActivityID" ma:readOnly="false">
      <xsd:simpleType>
        <xsd:restriction base="dms:Text"/>
      </xsd:simpleType>
    </xsd:element>
    <xsd:element name="aa36a5a650d54f768f171f4d17b8b238" ma:index="20"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i05115a133414b4dabee2531e4b46b67" ma:index="22"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386</Value>
      <Value>113</Value>
      <Value>480</Value>
      <Value>94</Value>
      <Value>1</Value>
    </TaxCatchAll>
    <i05115a133414b4dabee2531e4b46b67 xmlns="814d62cb-2db6-4c25-ab62-b9075facbc11">
      <Terms xmlns="http://schemas.microsoft.com/office/infopath/2007/PartnerControls">
        <TermInfo xmlns="http://schemas.microsoft.com/office/infopath/2007/PartnerControls">
          <TermName>Publication</TermName>
          <TermId>ab25b00f-2385-4d0f-89e2-cf0b96f3cce8</TermId>
        </TermInfo>
      </Terms>
    </i05115a133414b4dabee2531e4b46b67>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Q4</TermName>
          <TermId xmlns="http://schemas.microsoft.com/office/infopath/2007/PartnerControls">85f39e9a-3fd5-4022-bdd4-6ab9a896f39e</TermId>
        </TermInfo>
      </Terms>
    </ka2715b9eb154114a4f57d7fbf82ec75>
    <l003ee8eff60461aa1bd0027aba92ea4 xmlns="814d62cb-2db6-4c25-ab62-b9075facbc11">
      <Terms xmlns="http://schemas.microsoft.com/office/infopath/2007/PartnerControls">
        <TermInfo xmlns="http://schemas.microsoft.com/office/infopath/2007/PartnerControls">
          <TermName>Friendly Societies</TermName>
          <TermId>9c6b8d6f-8851-e311-9e2e-005056b54f10</TermId>
        </TermInfo>
      </Terms>
    </l003ee8eff60461aa1bd0027aba92ea4>
    <APRAActivityID xmlns="814d62cb-2db6-4c25-ab62-b9075facbc11" xsi:nil="true"/>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7f488d12-1aa7-4fe3-8821-bfe8262e80d0</TermId>
        </TermInfo>
      </Terms>
    </i08e72d8ce2b4ffa9361f9f4e0a63abc>
    <aa36a5a650d54f768f171f4d17b8b238 xmlns="814d62cb-2db6-4c25-ab62-b9075facbc11">
      <Terms xmlns="http://schemas.microsoft.com/office/infopath/2007/PartnerControls"/>
    </aa36a5a650d54f768f171f4d17b8b238>
    <_dlc_DocId xmlns="814d62cb-2db6-4c25-ab62-b9075facbc11">VQVUQ2WUPSKA-1683173573-50083</_dlc_DocId>
    <_dlc_DocIdUrl xmlns="814d62cb-2db6-4c25-ab62-b9075facbc11">
      <Url>https://im/teams/DA/_layouts/15/DocIdRedir.aspx?ID=VQVUQ2WUPSKA-1683173573-50083</Url>
      <Description>VQVUQ2WUPSKA-1683173573-50083</Description>
    </_dlc_DocIdUrl>
  </documentManagement>
</p:properties>
</file>

<file path=customXml/itemProps1.xml><?xml version="1.0" encoding="utf-8"?>
<ds:datastoreItem xmlns:ds="http://schemas.openxmlformats.org/officeDocument/2006/customXml" ds:itemID="{089EA8A8-E0B2-41EB-9982-1E8F5A8226D7}">
  <ds:schemaRefs>
    <ds:schemaRef ds:uri="http://schemas.microsoft.com/sharepoint/events"/>
  </ds:schemaRefs>
</ds:datastoreItem>
</file>

<file path=customXml/itemProps2.xml><?xml version="1.0" encoding="utf-8"?>
<ds:datastoreItem xmlns:ds="http://schemas.openxmlformats.org/officeDocument/2006/customXml" ds:itemID="{7BBD6FD2-7348-4975-824B-2C0C85255021}">
  <ds:schemaRefs>
    <ds:schemaRef ds:uri="http://schemas.microsoft.com/office/2006/metadata/longProperties"/>
  </ds:schemaRefs>
</ds:datastoreItem>
</file>

<file path=customXml/itemProps3.xml><?xml version="1.0" encoding="utf-8"?>
<ds:datastoreItem xmlns:ds="http://schemas.openxmlformats.org/officeDocument/2006/customXml" ds:itemID="{301F1573-CE47-4733-87DD-AA9FFA10C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59E8BA-FC60-4512-97D9-C270757A1E3C}">
  <ds:schemaRefs>
    <ds:schemaRef ds:uri="http://schemas.microsoft.com/sharepoint/v3/contenttype/forms"/>
  </ds:schemaRefs>
</ds:datastoreItem>
</file>

<file path=customXml/itemProps5.xml><?xml version="1.0" encoding="utf-8"?>
<ds:datastoreItem xmlns:ds="http://schemas.openxmlformats.org/officeDocument/2006/customXml" ds:itemID="{9F5F92C6-10F3-441C-86CB-8898772CDA0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14d62cb-2db6-4c25-ab62-b9075facbc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53</vt:i4>
      </vt:variant>
    </vt:vector>
  </HeadingPairs>
  <TitlesOfParts>
    <vt:vector size="73" baseType="lpstr">
      <vt:lpstr>Cover</vt:lpstr>
      <vt:lpstr>Notes</vt:lpstr>
      <vt:lpstr>Contents</vt:lpstr>
      <vt:lpstr>Highlights</vt:lpstr>
      <vt:lpstr>Key Stats</vt:lpstr>
      <vt:lpstr>Table 1a</vt:lpstr>
      <vt:lpstr>Table 1b</vt:lpstr>
      <vt:lpstr>Table 2</vt:lpstr>
      <vt:lpstr>Table 3</vt:lpstr>
      <vt:lpstr>Table 4</vt:lpstr>
      <vt:lpstr>Table 5</vt:lpstr>
      <vt:lpstr>Table 6a</vt:lpstr>
      <vt:lpstr>Table 6b</vt:lpstr>
      <vt:lpstr>Table 6c</vt:lpstr>
      <vt:lpstr>Table 7a</vt:lpstr>
      <vt:lpstr>Table 7b</vt:lpstr>
      <vt:lpstr>Table 7c</vt:lpstr>
      <vt:lpstr>Table 8a</vt:lpstr>
      <vt:lpstr>Table 8b</vt:lpstr>
      <vt:lpstr>Friendly Societies</vt:lpstr>
      <vt:lpstr>CLASSIFICATION</vt:lpstr>
      <vt:lpstr>Contents!Print_Area</vt:lpstr>
      <vt:lpstr>Cover!Print_Area</vt:lpstr>
      <vt:lpstr>'Friendly Societies'!Print_Area</vt:lpstr>
      <vt:lpstr>Highlights!Print_Area</vt:lpstr>
      <vt:lpstr>'Key Stats'!Print_Area</vt:lpstr>
      <vt:lpstr>Notes!Print_Area</vt:lpstr>
      <vt:lpstr>'Table 1a'!Print_Area</vt:lpstr>
      <vt:lpstr>'Table 1b'!Print_Area</vt:lpstr>
      <vt:lpstr>'Table 2'!Print_Area</vt:lpstr>
      <vt:lpstr>'Table 3'!Print_Area</vt:lpstr>
      <vt:lpstr>'Table 4'!Print_Area</vt:lpstr>
      <vt:lpstr>'Table 5'!Print_Area</vt:lpstr>
      <vt:lpstr>'Table 6a'!Print_Area</vt:lpstr>
      <vt:lpstr>'Table 6b'!Print_Area</vt:lpstr>
      <vt:lpstr>'Table 6c'!Print_Area</vt:lpstr>
      <vt:lpstr>'Table 7a'!Print_Area</vt:lpstr>
      <vt:lpstr>'Table 7b'!Print_Area</vt:lpstr>
      <vt:lpstr>'Table 7c'!Print_Area</vt:lpstr>
      <vt:lpstr>'Table 8a'!Print_Area</vt:lpstr>
      <vt:lpstr>'Table 8b'!Print_Area</vt:lpstr>
      <vt:lpstr>'Friendly Societies'!Print_Titles</vt:lpstr>
      <vt:lpstr>'Table 5'!Print_Titles</vt:lpstr>
      <vt:lpstr>'Table 8a'!Print_Titles</vt:lpstr>
      <vt:lpstr>'Table 8b'!Print_Titles</vt:lpstr>
      <vt:lpstr>Reference_Period</vt:lpstr>
      <vt:lpstr>Tab_1A_Data</vt:lpstr>
      <vt:lpstr>Tab_1B_Data</vt:lpstr>
      <vt:lpstr>Tab_2A_Data</vt:lpstr>
      <vt:lpstr>Tab_2B_Data</vt:lpstr>
      <vt:lpstr>Tab_3_Data</vt:lpstr>
      <vt:lpstr>Tab_41_Data</vt:lpstr>
      <vt:lpstr>Tab_42_Data</vt:lpstr>
      <vt:lpstr>Tab_5A_Data</vt:lpstr>
      <vt:lpstr>Tab_5B_Data</vt:lpstr>
      <vt:lpstr>Tab_5C_Data</vt:lpstr>
      <vt:lpstr>Tab_5D_Data</vt:lpstr>
      <vt:lpstr>Tab_5E_Data</vt:lpstr>
      <vt:lpstr>Tab_6A_Data</vt:lpstr>
      <vt:lpstr>Tab_6B_Data</vt:lpstr>
      <vt:lpstr>Tab_6C_Data</vt:lpstr>
      <vt:lpstr>Tab_7A_Data</vt:lpstr>
      <vt:lpstr>Tab_7B_Data</vt:lpstr>
      <vt:lpstr>Tab_7C_Data</vt:lpstr>
      <vt:lpstr>Tab_8A_Data</vt:lpstr>
      <vt:lpstr>Tab_8B_1_Data</vt:lpstr>
      <vt:lpstr>Tab_8B_2_Data</vt:lpstr>
      <vt:lpstr>Tab_8B_3_Data</vt:lpstr>
      <vt:lpstr>Tab_8B_4_Data</vt:lpstr>
      <vt:lpstr>Tab_KeyStats1_Data</vt:lpstr>
      <vt:lpstr>Tab_KeyStats2_Data</vt:lpstr>
      <vt:lpstr>Tab_KeyStats3_Data</vt:lpstr>
      <vt:lpstr>Contents!Z_CE7EBE67_DCEA_4A6B_A7CE_D3282729E0AF_.wvu.PrintArea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AFSB Excel June 2013</dc:title>
  <dc:creator>Todd</dc:creator>
  <cp:keywords>[SEC=UNCLASSIFIED]</cp:keywords>
  <cp:lastModifiedBy>Ahumada, Alejandra</cp:lastModifiedBy>
  <cp:lastPrinted>2016-12-01T00:24:18Z</cp:lastPrinted>
  <dcterms:created xsi:type="dcterms:W3CDTF">2006-07-21T03:17:47Z</dcterms:created>
  <dcterms:modified xsi:type="dcterms:W3CDTF">2019-12-17T01:37:20Z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5278;#Life Insurance and Friendly Societies|6512d861-e311-4635-9ba9-7f19e6fc36b6</vt:lpwstr>
  </property>
  <property fmtid="{D5CDD505-2E9C-101B-9397-08002B2CF9AE}" pid="3" name="DocumentType">
    <vt:lpwstr>4319;#Publication - Statistical|6796144d-bdab-4fec-80dd-2fbd2998bdfc</vt:lpwstr>
  </property>
  <property fmtid="{D5CDD505-2E9C-101B-9397-08002B2CF9AE}" pid="4" name="display_urn:schemas-microsoft-com:office:office#Approved_x0020_for_x0020_release_x0020_by">
    <vt:lpwstr>Hoare, Juanita</vt:lpwstr>
  </property>
  <property fmtid="{D5CDD505-2E9C-101B-9397-08002B2CF9AE}" pid="5" name="display_urn:schemas-microsoft-com:office:office#Editor">
    <vt:lpwstr>Thomson, Rhiannon</vt:lpwstr>
  </property>
  <property fmtid="{D5CDD505-2E9C-101B-9397-08002B2CF9AE}" pid="6" name="xd_ProgID">
    <vt:lpwstr/>
  </property>
  <property fmtid="{D5CDD505-2E9C-101B-9397-08002B2CF9AE}" pid="7" name="display_urn:schemas-microsoft-com:office:office#Author">
    <vt:lpwstr>Thomson, Rhiannon</vt:lpwstr>
  </property>
  <property fmtid="{D5CDD505-2E9C-101B-9397-08002B2CF9AE}" pid="8" name="TemplateUrl">
    <vt:lpwstr/>
  </property>
  <property fmtid="{D5CDD505-2E9C-101B-9397-08002B2CF9AE}" pid="9" name="PM_ProtectiveMarkingValue_Header">
    <vt:lpwstr>UNCLASSIFIED</vt:lpwstr>
  </property>
  <property fmtid="{D5CDD505-2E9C-101B-9397-08002B2CF9AE}" pid="10" name="PM_ProtectiveMarkingValue_Footer">
    <vt:lpwstr>UNCLASSIFIED</vt:lpwstr>
  </property>
  <property fmtid="{D5CDD505-2E9C-101B-9397-08002B2CF9AE}" pid="11" name="PM_Caveats_Count">
    <vt:lpwstr>0</vt:lpwstr>
  </property>
  <property fmtid="{D5CDD505-2E9C-101B-9397-08002B2CF9AE}" pid="12" name="PM_Originator_Hash_SHA1">
    <vt:lpwstr>9C8793BBED6799BAA2B9F8DF89716A509872397B</vt:lpwstr>
  </property>
  <property fmtid="{D5CDD505-2E9C-101B-9397-08002B2CF9AE}" pid="13" name="PM_SecurityClassification">
    <vt:lpwstr>UNCLASSIFIED</vt:lpwstr>
  </property>
  <property fmtid="{D5CDD505-2E9C-101B-9397-08002B2CF9AE}" pid="14" name="PM_DisplayValueSecClassificationWithQualifier">
    <vt:lpwstr>UNCLASSIFIED</vt:lpwstr>
  </property>
  <property fmtid="{D5CDD505-2E9C-101B-9397-08002B2CF9AE}" pid="15" name="PM_Qualifier">
    <vt:lpwstr/>
  </property>
  <property fmtid="{D5CDD505-2E9C-101B-9397-08002B2CF9AE}" pid="16" name="PM_Hash_SHA1">
    <vt:lpwstr>4AD12D6DF7032EFBE1F17FFD412A1B2DF02A9BCD</vt:lpwstr>
  </property>
  <property fmtid="{D5CDD505-2E9C-101B-9397-08002B2CF9AE}" pid="17" name="PM_ProtectiveMarkingImage_Header">
    <vt:lpwstr>C:\Program Files (x86)\Common Files\janusNET Shared\janusSEAL\Images\DocumentSlashBlue.png</vt:lpwstr>
  </property>
  <property fmtid="{D5CDD505-2E9C-101B-9397-08002B2CF9AE}" pid="18" name="PM_InsertionValue">
    <vt:lpwstr>UNCLASSIFIED</vt:lpwstr>
  </property>
  <property fmtid="{D5CDD505-2E9C-101B-9397-08002B2CF9AE}" pid="19" name="PM_ProtectiveMarkingImage_Footer">
    <vt:lpwstr>C:\Program Files (x86)\Common Files\janusNET Shared\janusSEAL\Images\DocumentSlashBlue.png</vt:lpwstr>
  </property>
  <property fmtid="{D5CDD505-2E9C-101B-9397-08002B2CF9AE}" pid="20" name="PM_Namespace">
    <vt:lpwstr>gov.au</vt:lpwstr>
  </property>
  <property fmtid="{D5CDD505-2E9C-101B-9397-08002B2CF9AE}" pid="21" name="PM_Version">
    <vt:lpwstr>2012.3</vt:lpwstr>
  </property>
  <property fmtid="{D5CDD505-2E9C-101B-9397-08002B2CF9AE}" pid="22" name="PM_Originating_FileId">
    <vt:lpwstr>C04F2F21586C48979C77847E0A6A4327</vt:lpwstr>
  </property>
  <property fmtid="{D5CDD505-2E9C-101B-9397-08002B2CF9AE}" pid="23" name="PM_OriginationTimeStamp">
    <vt:lpwstr>2019-12-17T01:36:38Z</vt:lpwstr>
  </property>
  <property fmtid="{D5CDD505-2E9C-101B-9397-08002B2CF9AE}" pid="24" name="PM_Hash_Version">
    <vt:lpwstr>2018.0</vt:lpwstr>
  </property>
  <property fmtid="{D5CDD505-2E9C-101B-9397-08002B2CF9AE}" pid="25" name="PM_Hash_Salt_Prev">
    <vt:lpwstr>17681C53AD042D6D712D51D89F53A4D4</vt:lpwstr>
  </property>
  <property fmtid="{D5CDD505-2E9C-101B-9397-08002B2CF9AE}" pid="26" name="PM_Hash_Salt">
    <vt:lpwstr>0803EDBB98E6C953E57847E0369F3DC8</vt:lpwstr>
  </property>
  <property fmtid="{D5CDD505-2E9C-101B-9397-08002B2CF9AE}" pid="27" name="PM_PrintOutPlacement_XLS">
    <vt:lpwstr/>
  </property>
  <property fmtid="{D5CDD505-2E9C-101B-9397-08002B2CF9AE}" pid="28" name="PM_SecurityClassification_Prev">
    <vt:lpwstr>UNCLASSIFIED</vt:lpwstr>
  </property>
  <property fmtid="{D5CDD505-2E9C-101B-9397-08002B2CF9AE}" pid="29" name="PM_Qualifier_Prev">
    <vt:lpwstr/>
  </property>
  <property fmtid="{D5CDD505-2E9C-101B-9397-08002B2CF9AE}" pid="30" name="PM_Note">
    <vt:lpwstr/>
  </property>
  <property fmtid="{D5CDD505-2E9C-101B-9397-08002B2CF9AE}" pid="31" name="PM_Markers">
    <vt:lpwstr/>
  </property>
  <property fmtid="{D5CDD505-2E9C-101B-9397-08002B2CF9AE}" pid="32" name="ContentTypeId">
    <vt:lpwstr>0x0101004FC0ED956518304BBE18713A8AE40706</vt:lpwstr>
  </property>
  <property fmtid="{D5CDD505-2E9C-101B-9397-08002B2CF9AE}" pid="33" name="APRAPeriod">
    <vt:lpwstr>480;#Q4|85f39e9a-3fd5-4022-bdd4-6ab9a896f39e</vt:lpwstr>
  </property>
  <property fmtid="{D5CDD505-2E9C-101B-9397-08002B2CF9AE}" pid="34" name="APRAPRSG">
    <vt:lpwstr/>
  </property>
  <property fmtid="{D5CDD505-2E9C-101B-9397-08002B2CF9AE}" pid="35" name="APRAActivity">
    <vt:lpwstr>94;#Publication|ab25b00f-2385-4d0f-89e2-cf0b96f3cce8</vt:lpwstr>
  </property>
  <property fmtid="{D5CDD505-2E9C-101B-9397-08002B2CF9AE}" pid="36" name="APRAYear">
    <vt:lpwstr>386;#2019|7f488d12-1aa7-4fe3-8821-bfe8262e80d0</vt:lpwstr>
  </property>
  <property fmtid="{D5CDD505-2E9C-101B-9397-08002B2CF9AE}" pid="37" name="APRAIndustry">
    <vt:lpwstr>113;#Friendly Societies|9c6b8d6f-8851-e311-9e2e-005056b54f10</vt:lpwstr>
  </property>
  <property fmtid="{D5CDD505-2E9C-101B-9397-08002B2CF9AE}" pid="38" name="_dlc_DocIdItemGuid">
    <vt:lpwstr>c402b104-3082-40c2-af8b-654bdc261584</vt:lpwstr>
  </property>
  <property fmtid="{D5CDD505-2E9C-101B-9397-08002B2CF9AE}" pid="39" name="IsLocked">
    <vt:lpwstr>Yes</vt:lpwstr>
  </property>
  <property fmtid="{D5CDD505-2E9C-101B-9397-08002B2CF9AE}" pid="40" name="j163382b748246d3b6e7caae71dbeeb0">
    <vt:lpwstr>Draft|0e1556d2-3fe8-443a-ada7-3620563b46b3</vt:lpwstr>
  </property>
  <property fmtid="{D5CDD505-2E9C-101B-9397-08002B2CF9AE}" pid="41" name="APRAStatus">
    <vt:lpwstr>1;#Draft|0e1556d2-3fe8-443a-ada7-3620563b46b3</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{c402b104-3082-40c2-af8b-654bdc261584}</vt:lpwstr>
  </property>
  <property fmtid="{D5CDD505-2E9C-101B-9397-08002B2CF9AE}" pid="47" name="RecordPoint_RecordNumberSubmitted">
    <vt:lpwstr>R0000978378</vt:lpwstr>
  </property>
  <property fmtid="{D5CDD505-2E9C-101B-9397-08002B2CF9AE}" pid="48" name="RecordPoint_SubmissionCompleted">
    <vt:lpwstr>2019-12-16T18:20:52.7849925+11:00</vt:lpwstr>
  </property>
</Properties>
</file>