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mc:AlternateContent xmlns:mc="http://schemas.openxmlformats.org/markup-compatibility/2006">
    <mc:Choice Requires="x15">
      <x15ac:absPath xmlns:x15ac="http://schemas.microsoft.com/office/spreadsheetml/2010/11/ac" url="https://im/teams/DA/PublicWorkspace/COVID-19 Data Requests/Early Release Initiative Data Request/Publications/20200621/"/>
    </mc:Choice>
  </mc:AlternateContent>
  <xr:revisionPtr revIDLastSave="0" documentId="13_ncr:1_{9AEE351A-2227-42E2-BAC5-A5234FFC16D1}" xr6:coauthVersionLast="36" xr6:coauthVersionMax="36" xr10:uidLastSave="{00000000-0000-0000-0000-000000000000}"/>
  <workbookProtection workbookAlgorithmName="SHA-256" workbookHashValue="2NqblF/tHummLNm+Eo1UpmEppUW1hvXpHewzlbu7SWI=" workbookSaltValue="wKaXRsHb3tFOK4hxiWlQNg=="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data'!$A$1:$Y$124</definedName>
    <definedName name="_xlnm._FilterDatabase" localSheetId="1" hidden="1">'Data summary'!$B$3:$I$128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6" l="1"/>
  <c r="D60" i="16" l="1"/>
  <c r="D59" i="16"/>
  <c r="D58" i="16"/>
  <c r="C60" i="16"/>
  <c r="C59" i="16"/>
  <c r="C64" i="16"/>
  <c r="C63" i="16"/>
  <c r="C62" i="16"/>
  <c r="D2" i="8" l="1"/>
  <c r="D9" i="16"/>
  <c r="C9" i="16"/>
  <c r="D15" i="16" l="1"/>
  <c r="C15" i="16"/>
  <c r="D14" i="16"/>
  <c r="C14" i="16"/>
  <c r="D13" i="16"/>
  <c r="C13" i="16"/>
  <c r="D12" i="16"/>
  <c r="C12" i="16"/>
  <c r="D11" i="16"/>
  <c r="C11" i="16"/>
</calcChain>
</file>

<file path=xl/sharedStrings.xml><?xml version="1.0" encoding="utf-8"?>
<sst xmlns="http://schemas.openxmlformats.org/spreadsheetml/2006/main" count="724" uniqueCount="351">
  <si>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</si>
  <si>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</si>
  <si>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</si>
  <si>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</si>
  <si>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</si>
  <si>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</si>
  <si>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</si>
  <si>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</si>
  <si>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</si>
  <si>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</si>
  <si>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</si>
  <si>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</si>
  <si>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</si>
  <si>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</si>
  <si>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</si>
  <si>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</si>
  <si>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</si>
  <si>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</si>
  <si>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</si>
  <si>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</si>
  <si>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</si>
  <si>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</si>
  <si>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</si>
  <si>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</si>
  <si>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</si>
  <si>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</si>
  <si>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</si>
  <si>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</si>
  <si>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</si>
  <si>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</si>
  <si>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</si>
  <si>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</si>
  <si>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</si>
  <si>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</si>
  <si>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</si>
  <si>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</si>
  <si>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</si>
  <si>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</si>
  <si>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</si>
  <si>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</si>
  <si>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</si>
  <si>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</si>
  <si>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</si>
  <si>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</si>
  <si>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</si>
  <si>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</si>
  <si>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</si>
  <si>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</si>
  <si>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</si>
  <si>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</si>
  <si>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</si>
  <si>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</si>
  <si>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</si>
  <si>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</si>
  <si>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</si>
  <si>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</si>
  <si>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</si>
  <si>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</si>
  <si>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</si>
  <si>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</si>
  <si>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</si>
  <si>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</si>
  <si>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</si>
  <si>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</si>
  <si>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</si>
  <si>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</si>
  <si>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</si>
  <si>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</si>
  <si>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</si>
  <si>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</si>
  <si>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</si>
  <si>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</si>
  <si>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</si>
  <si>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</si>
  <si>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</si>
  <si>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</si>
  <si>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</si>
  <si>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</si>
  <si>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</si>
  <si>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</si>
  <si>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</si>
  <si>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</si>
  <si>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</si>
  <si>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</si>
  <si>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</si>
  <si>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</si>
  <si>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</si>
  <si>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</si>
  <si>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</si>
  <si>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</si>
  <si>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</si>
  <si>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</si>
  <si>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</si>
  <si>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</si>
  <si>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</si>
  <si>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</si>
  <si>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</si>
  <si>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</si>
  <si>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</si>
  <si>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</si>
  <si>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</si>
  <si>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</si>
  <si>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</si>
  <si>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</si>
  <si>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</si>
  <si>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</si>
  <si>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</si>
  <si>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</si>
  <si>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</si>
  <si>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</si>
  <si>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</si>
  <si>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</si>
  <si>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</si>
  <si>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</si>
  <si>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</si>
  <si>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</si>
  <si>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</si>
  <si>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</si>
  <si>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</si>
  <si>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</si>
  <si>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</si>
  <si>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</si>
  <si>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</si>
  <si>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</si>
  <si>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</si>
  <si>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</si>
  <si>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</si>
  <si>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</si>
  <si>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</si>
  <si>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</si>
  <si>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</si>
  <si>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</si>
  <si>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</si>
  <si>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</si>
  <si>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</si>
  <si>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</si>
  <si>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</si>
  <si>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</si>
  <si>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</si>
  <si>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</si>
  <si>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</si>
  <si>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</si>
  <si>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</si>
  <si>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</si>
  <si>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</si>
  <si>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</si>
  <si>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</si>
  <si>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</si>
  <si>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</si>
  <si>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</si>
  <si>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</si>
  <si>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</si>
  <si>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</si>
  <si>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</si>
  <si>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</si>
  <si>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</si>
  <si>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</si>
  <si>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</si>
  <si>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</si>
  <si>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</si>
  <si>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</si>
  <si>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</si>
  <si>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</si>
  <si>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</si>
  <si>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</si>
  <si>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</si>
  <si>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</si>
  <si>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</si>
  <si>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</si>
  <si>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</si>
  <si>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</si>
  <si>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</si>
  <si>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</si>
  <si>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</si>
  <si>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</si>
  <si>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</si>
  <si>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</si>
  <si>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</si>
  <si>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</si>
  <si>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</si>
  <si>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</si>
  <si>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</si>
  <si>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</si>
  <si>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</si>
  <si>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</si>
  <si>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</si>
  <si>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</si>
  <si>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</si>
  <si>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</si>
  <si>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</si>
  <si>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</si>
  <si>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</si>
  <si>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</si>
  <si>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</si>
  <si>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</si>
  <si>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</si>
  <si>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</si>
  <si>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</si>
  <si>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</si>
  <si>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</si>
  <si>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</si>
  <si>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</si>
  <si>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</si>
  <si>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</si>
  <si>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</si>
  <si>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</si>
  <si>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</si>
  <si>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</si>
  <si>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</si>
  <si>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</si>
  <si>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</si>
  <si>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</si>
  <si>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</si>
  <si>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</si>
  <si>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</si>
  <si>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</si>
  <si>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</si>
  <si>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</si>
  <si>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</si>
  <si>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</si>
  <si>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</si>
  <si>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</si>
  <si>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</si>
  <si>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</si>
  <si>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</si>
  <si>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</si>
  <si>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</si>
  <si>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</si>
  <si>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</si>
  <si>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</si>
  <si>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</si>
  <si>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</si>
  <si>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</si>
  <si>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</si>
  <si>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</si>
  <si>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</si>
  <si>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</si>
  <si>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</si>
  <si>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</si>
  <si>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</si>
  <si>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</si>
  <si>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</si>
  <si>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</si>
  <si>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</si>
  <si>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</si>
  <si>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</si>
  <si>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</si>
  <si>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</si>
  <si>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</si>
  <si>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</si>
  <si>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</si>
  <si>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</si>
  <si>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</si>
  <si>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</si>
  <si>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</si>
  <si>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</si>
  <si>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</si>
  <si>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</si>
  <si>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</si>
  <si>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</si>
  <si>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</si>
  <si>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</si>
  <si>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</si>
  <si>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</si>
  <si>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</si>
  <si>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</si>
  <si>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received</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</si>
  <si>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</si>
  <si>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</si>
  <si>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</si>
  <si>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</si>
  <si>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</si>
  <si>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</si>
  <si>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</si>
  <si>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</si>
  <si>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</si>
  <si>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</si>
  <si>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</si>
  <si>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</si>
  <si>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</si>
  <si>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</si>
  <si>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</si>
  <si>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</si>
  <si>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</si>
  <si>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</si>
  <si>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</si>
  <si>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</si>
  <si>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</si>
  <si>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</si>
  <si>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</si>
  <si>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</si>
  <si>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</si>
  <si>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</si>
  <si>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</si>
  <si>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</si>
  <si>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</si>
  <si>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</si>
  <si>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</si>
  <si>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</si>
  <si>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</si>
  <si>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</si>
  <si>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</si>
  <si>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</si>
  <si>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</si>
  <si>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</si>
  <si>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</si>
  <si>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</si>
  <si>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</si>
  <si>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</si>
  <si>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</si>
  <si>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</si>
  <si>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</si>
  <si>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</si>
  <si>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</si>
  <si>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</si>
  <si>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</si>
  <si>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</si>
  <si>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</si>
  <si>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</si>
  <si>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</si>
  <si>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</si>
  <si>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</si>
  <si>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</si>
  <si>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</si>
  <si>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</si>
  <si>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</si>
  <si>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</si>
  <si>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</si>
  <si>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</si>
  <si>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</si>
  <si>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</si>
  <si>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</si>
  <si>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</si>
  <si>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</si>
  <si>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</si>
  <si>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</si>
  <si>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</si>
  <si>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</si>
  <si>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</si>
  <si>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</si>
  <si>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An application made to the ATO by a member of an RSE under the terms of the </t>
    </r>
    <r>
      <rPr>
        <i/>
        <sz val="11"/>
        <color theme="1"/>
        <rFont val="DIN OT"/>
        <family val="2"/>
      </rPr>
      <t>Treasury Laws Amendment (Release of Superannuation on Compassionate Grounds) Regulations 2020.</t>
    </r>
    <r>
      <rPr>
        <sz val="11"/>
        <color theme="1"/>
        <rFont val="DIN OT"/>
        <family val="2"/>
      </rPr>
      <t xml:space="preserve">
</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</si>
  <si>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</si>
  <si>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</si>
  <si>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rPr>
        <b/>
        <sz val="11"/>
        <color theme="1"/>
        <rFont val="DIN OT"/>
        <family val="2"/>
      </rPr>
      <t>Applications</t>
    </r>
    <r>
      <rPr>
        <sz val="11"/>
        <color theme="1"/>
        <rFont val="DIN OT"/>
        <family val="2"/>
      </rPr>
      <t xml:space="preserve"> that have been received from the ATO </t>
    </r>
  </si>
  <si>
    <r>
      <t xml:space="preserve">An </t>
    </r>
    <r>
      <rPr>
        <b/>
        <sz val="11"/>
        <color theme="1"/>
        <rFont val="DIN OT"/>
        <family val="2"/>
      </rPr>
      <t>application</t>
    </r>
    <r>
      <rPr>
        <sz val="11"/>
        <color theme="1"/>
        <rFont val="DIN OT"/>
        <family val="2"/>
      </rPr>
      <t xml:space="preserve"> that has been revoked by the member or the ATO after the initial submission.</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</si>
  <si>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</si>
  <si>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</si>
  <si>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</si>
  <si>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paid the full amount applied for.
</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</si>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</sst>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sz val="10"/>
      <color theme="1"/>
      <name val="Calibri"/>
      <family val="2"/>
      <scheme val="minor"/>
    </font>
    <font>
      <b/>
      <sz val="14"/>
      <name val="DIN OT"/>
      <family val="2"/>
    </font>
    <font>
      <sz val="10"/>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FF0000"/>
      <name val="DIN OT"/>
      <family val="2"/>
    </font>
    <font>
      <b/>
      <sz val="11"/>
      <color rgb="FFFF0000"/>
      <name val="DIN OT"/>
      <family val="2"/>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165" fontId="14" fillId="5" borderId="23" xfId="4" applyNumberFormat="1"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8" fillId="0" borderId="0" xfId="0" applyFont="1" applyBorder="1" applyProtection="1"/>
    <xf numFmtId="0" fontId="11" fillId="0" borderId="18" xfId="0" applyFont="1" applyFill="1" applyBorder="1" applyProtection="1"/>
    <xf numFmtId="0" fontId="2" fillId="0" borderId="0" xfId="0" applyFont="1" applyBorder="1" applyProtection="1"/>
    <xf numFmtId="0" fontId="2" fillId="0" borderId="0" xfId="0" applyFont="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18" fillId="0" borderId="0" xfId="0" applyFont="1"/>
    <xf numFmtId="167" fontId="18" fillId="0" borderId="0" xfId="5" applyNumberFormat="1" applyFont="1"/>
    <xf numFmtId="14" fontId="15" fillId="0" borderId="0" xfId="0" applyNumberFormat="1" applyFont="1"/>
    <xf numFmtId="165" fontId="20" fillId="0" borderId="0" xfId="4" applyNumberFormat="1" applyFont="1"/>
    <xf numFmtId="164" fontId="20" fillId="0" borderId="0" xfId="1" applyNumberFormat="1" applyFont="1"/>
    <xf numFmtId="167" fontId="20" fillId="0" borderId="0" xfId="5" applyNumberFormat="1" applyFont="1"/>
    <xf numFmtId="0" fontId="8" fillId="0" borderId="0" xfId="0" applyFont="1"/>
    <xf numFmtId="0" fontId="14" fillId="0" borderId="14" xfId="0" applyFont="1" applyBorder="1"/>
    <xf numFmtId="0" fontId="14" fillId="0" borderId="0" xfId="0" applyFont="1"/>
    <xf numFmtId="0" fontId="21" fillId="0" borderId="0" xfId="0" applyFont="1"/>
    <xf numFmtId="0" fontId="7" fillId="8" borderId="24" xfId="0" applyFont="1" applyFill="1" applyBorder="1"/>
    <xf numFmtId="0" fontId="22" fillId="0" borderId="24" xfId="0" applyFont="1" applyFill="1" applyBorder="1" applyAlignment="1">
      <alignment vertical="top" wrapText="1"/>
    </xf>
    <xf numFmtId="0" fontId="4" fillId="0" borderId="24" xfId="0" applyFont="1" applyBorder="1" applyAlignment="1">
      <alignment horizontal="justify" vertical="top" wrapText="1"/>
    </xf>
    <xf numFmtId="0" fontId="22"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5" fillId="0" borderId="0" xfId="0" applyFont="1" applyProtection="1"/>
    <xf numFmtId="0" fontId="2" fillId="0" borderId="0" xfId="0" applyFont="1"/>
    <xf numFmtId="0" fontId="25" fillId="0" borderId="0" xfId="0" applyFont="1" applyBorder="1" applyProtection="1"/>
    <xf numFmtId="0" fontId="25" fillId="0" borderId="0" xfId="0" applyFont="1" applyFill="1" applyBorder="1" applyProtection="1"/>
    <xf numFmtId="0" fontId="26" fillId="0" borderId="0" xfId="0" applyFont="1" applyFill="1" applyBorder="1" applyProtection="1"/>
    <xf numFmtId="0" fontId="25" fillId="0" borderId="0" xfId="0" applyFont="1" applyFill="1" applyProtection="1"/>
    <xf numFmtId="167" fontId="27" fillId="0" borderId="12" xfId="5" applyNumberFormat="1"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9"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fund'!$B$62:$B$64</c:f>
              <c:strCache>
                <c:ptCount val="3"/>
                <c:pt idx="0">
                  <c:v>% Paid</c:v>
                </c:pt>
                <c:pt idx="1">
                  <c:v>% Closed</c:v>
                </c:pt>
                <c:pt idx="2">
                  <c:v>% In Process</c:v>
                </c:pt>
              </c:strCache>
            </c:strRef>
          </c:cat>
          <c:val>
            <c:numRef>
              <c:f>'Single fund'!$C$62:$C$64</c:f>
              <c:numCache>
                <c:formatCode>0.0%</c:formatCode>
                <c:ptCount val="3"/>
                <c:pt idx="0">
                  <c:v>0.94599999999999995</c:v>
                </c:pt>
                <c:pt idx="1">
                  <c:v>1.7999999999999999E-2</c:v>
                </c:pt>
                <c:pt idx="2">
                  <c:v>3.5999999999999997E-2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fund'!$D$58</c:f>
              <c:numCache>
                <c:formatCode>0.0%</c:formatCode>
                <c:ptCount val="1"/>
                <c:pt idx="0">
                  <c:v>0.97399999999999998</c:v>
                </c:pt>
              </c:numCache>
            </c:numRef>
          </c:val>
          <c:extLst>
            <c:ext xmlns:c16="http://schemas.microsoft.com/office/drawing/2014/chart" uri="{C3380CC4-5D6E-409C-BE32-E72D297353CC}">
              <c16:uniqueId val="{00000000-8E55-47A5-9DC5-144DDF70EB28}"/>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fund'!$D$59</c:f>
              <c:numCache>
                <c:formatCode>0.0%</c:formatCode>
                <c:ptCount val="1"/>
                <c:pt idx="0">
                  <c:v>1.0999999999999999E-2</c:v>
                </c:pt>
              </c:numCache>
            </c:numRef>
          </c:val>
          <c:extLst>
            <c:ext xmlns:c16="http://schemas.microsoft.com/office/drawing/2014/chart" uri="{C3380CC4-5D6E-409C-BE32-E72D297353CC}">
              <c16:uniqueId val="{00000001-8E55-47A5-9DC5-144DDF70EB28}"/>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1.4999999999999999E-2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fund'!$C$58</c:f>
              <c:numCache>
                <c:formatCode>0.0%</c:formatCode>
                <c:ptCount val="1"/>
                <c:pt idx="0">
                  <c:v>0.95</c:v>
                </c:pt>
              </c:numCache>
            </c:numRef>
          </c:val>
          <c:extLst>
            <c:ext xmlns:c16="http://schemas.microsoft.com/office/drawing/2014/chart" uri="{C3380CC4-5D6E-409C-BE32-E72D297353CC}">
              <c16:uniqueId val="{00000000-030E-4684-94DB-0AE925AB3AE5}"/>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fund'!$C$59</c:f>
              <c:numCache>
                <c:formatCode>0.0%</c:formatCode>
                <c:ptCount val="1"/>
                <c:pt idx="0">
                  <c:v>3.5000000000000003E-2</c:v>
                </c:pt>
              </c:numCache>
            </c:numRef>
          </c:val>
          <c:extLst>
            <c:ext xmlns:c16="http://schemas.microsoft.com/office/drawing/2014/chart" uri="{C3380CC4-5D6E-409C-BE32-E72D297353CC}">
              <c16:uniqueId val="{00000001-030E-4684-94DB-0AE925AB3AE5}"/>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1.4999999999999999E-2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16</xdr:row>
      <xdr:rowOff>171450</xdr:rowOff>
    </xdr:from>
    <xdr:to>
      <xdr:col>1</xdr:col>
      <xdr:colOff>5219700</xdr:colOff>
      <xdr:row>35</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16</xdr:row>
      <xdr:rowOff>171450</xdr:rowOff>
    </xdr:from>
    <xdr:to>
      <xdr:col>4</xdr:col>
      <xdr:colOff>809624</xdr:colOff>
      <xdr:row>25</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26</xdr:row>
      <xdr:rowOff>80963</xdr:rowOff>
    </xdr:from>
    <xdr:to>
      <xdr:col>4</xdr:col>
      <xdr:colOff>809626</xdr:colOff>
      <xdr:row>35</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5</xdr:col>
      <xdr:colOff>9525</xdr:colOff>
      <xdr:row>0</xdr:row>
      <xdr:rowOff>466725</xdr:rowOff>
    </xdr:from>
    <xdr:to>
      <xdr:col>8</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90011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showGridLines="0" showRowColHeaders="0" tabSelected="1" zoomScale="115" zoomScaleNormal="115" workbookViewId="0">
      <selection activeCell="C6" sqref="C6:E6"/>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2"/>
      <c r="B1" s="13"/>
      <c r="C1" s="13"/>
      <c r="D1" s="13"/>
      <c r="E1" s="13"/>
      <c r="F1" s="14"/>
    </row>
    <row r="2" spans="1:6" ht="20.25" x14ac:dyDescent="0.3">
      <c r="A2" s="15"/>
      <c r="B2" s="16"/>
      <c r="C2" s="16"/>
      <c r="D2" s="16"/>
      <c r="E2" s="17"/>
      <c r="F2" s="18"/>
    </row>
    <row r="3" spans="1:6" ht="20.25" x14ac:dyDescent="0.3">
      <c r="A3" s="15"/>
      <c r="B3" s="16"/>
      <c r="C3" s="93"/>
      <c r="D3" s="93"/>
      <c r="E3" s="93"/>
      <c r="F3" s="18"/>
    </row>
    <row r="4" spans="1:6" ht="16.5" x14ac:dyDescent="0.3">
      <c r="A4" s="15"/>
      <c r="B4" s="16"/>
      <c r="C4" s="16"/>
      <c r="D4" s="16"/>
      <c r="E4" s="16"/>
      <c r="F4" s="18"/>
    </row>
    <row r="5" spans="1:6" ht="17.25" thickBot="1" x14ac:dyDescent="0.35">
      <c r="A5" s="15"/>
      <c r="B5" s="16"/>
      <c r="C5" s="19"/>
      <c r="D5" s="16"/>
      <c r="E5" s="16"/>
      <c r="F5" s="18"/>
    </row>
    <row r="6" spans="1:6" ht="21.75" thickTop="1" thickBot="1" x14ac:dyDescent="0.4">
      <c r="A6" s="15"/>
      <c r="B6" s="94" t="s">
        <v>263</v>
      </c>
      <c r="C6" s="96" t="s">
        <v>330</v>
      </c>
      <c r="D6" s="97"/>
      <c r="E6" s="98"/>
      <c r="F6" s="18"/>
    </row>
    <row r="7" spans="1:6" ht="23.25" thickTop="1" thickBot="1" x14ac:dyDescent="0.35">
      <c r="A7" s="15"/>
      <c r="B7" s="95"/>
      <c r="C7" s="99" t="s">
        <v>280</v>
      </c>
      <c r="D7" s="100"/>
      <c r="E7" s="101"/>
      <c r="F7" s="18"/>
    </row>
    <row r="8" spans="1:6" ht="22.5" thickTop="1" x14ac:dyDescent="0.3">
      <c r="A8" s="15"/>
      <c r="B8" s="21"/>
      <c r="C8" s="73" t="s">
        <v>1</v>
      </c>
      <c r="D8" s="102" t="s">
        <v>0</v>
      </c>
      <c r="E8" s="103"/>
      <c r="F8" s="18"/>
    </row>
    <row r="9" spans="1:6" ht="17.25" thickBot="1" x14ac:dyDescent="0.35">
      <c r="A9" s="15"/>
      <c r="B9" s="22"/>
      <c r="C9" s="71" t="str">
        <f>" 20 April - "&amp;TEXT('all data'!$A$2, "dd mmmm yyyy")</f>
        <v xml:space="preserve"> 20 April - 21 June 2020</v>
      </c>
      <c r="D9" s="91" t="str">
        <f>" Week ending "&amp;TEXT('all data'!$A$2, "dd mmmm yyyy")</f>
        <v xml:space="preserve"> Week ending 21 June 2020</v>
      </c>
      <c r="E9" s="92"/>
      <c r="F9" s="18"/>
    </row>
    <row r="10" spans="1:6" ht="17.25" thickTop="1" x14ac:dyDescent="0.3">
      <c r="A10" s="15"/>
      <c r="B10" s="21"/>
      <c r="C10" s="72"/>
      <c r="D10" s="83"/>
      <c r="E10" s="84"/>
      <c r="F10" s="18"/>
    </row>
    <row r="11" spans="1:6" ht="16.5" x14ac:dyDescent="0.3">
      <c r="A11" s="15"/>
      <c r="B11" s="23" t="s">
        <v>268</v>
      </c>
      <c r="C11" s="24">
        <f>INDEX('all data'!$H$2:$H$161,MATCH($C$7,'all data'!$B$2:$B$161,0))</f>
        <v>17062758052</v>
      </c>
      <c r="D11" s="85">
        <f>INDEX('all data'!$U$2:$U$161,MATCH($C$7,'all data'!$B$2:$B$161,0))</f>
        <v>1158821731</v>
      </c>
      <c r="E11" s="86"/>
      <c r="F11" s="18"/>
    </row>
    <row r="12" spans="1:6" ht="16.5" x14ac:dyDescent="0.3">
      <c r="A12" s="15"/>
      <c r="B12" s="26" t="s">
        <v>266</v>
      </c>
      <c r="C12" s="25">
        <f>INDEX('all data'!$D$2:$D$161,MATCH($C$7,'all data'!$B$2:$B$161,0))</f>
        <v>2407930</v>
      </c>
      <c r="D12" s="87">
        <f>INDEX('all data'!$Q$2:$Q$161,MATCH($C$7,'all data'!$B$2:$B$161,0))</f>
        <v>142548</v>
      </c>
      <c r="E12" s="88"/>
      <c r="F12" s="18"/>
    </row>
    <row r="13" spans="1:6" ht="16.5" x14ac:dyDescent="0.3">
      <c r="A13" s="15"/>
      <c r="B13" s="23" t="s">
        <v>267</v>
      </c>
      <c r="C13" s="25">
        <f>INDEX('all data'!$E$2:$E$161,MATCH($C$7,'all data'!$B$2:$B$161,0))</f>
        <v>2277506</v>
      </c>
      <c r="D13" s="87">
        <f>INDEX('all data'!$R$2:$R$161,MATCH($C$7,'all data'!$B$2:$B$161,0))</f>
        <v>153237</v>
      </c>
      <c r="E13" s="88"/>
      <c r="F13" s="18"/>
    </row>
    <row r="14" spans="1:6" ht="16.5" x14ac:dyDescent="0.3">
      <c r="A14" s="15"/>
      <c r="B14" s="23" t="s">
        <v>265</v>
      </c>
      <c r="C14" s="24">
        <f>INDEX('all data'!$I$2:$I$161,MATCH($C$7,'all data'!$B$2:$B$161,0))</f>
        <v>7492</v>
      </c>
      <c r="D14" s="85">
        <f>INDEX('all data'!$V$2:$V$161,MATCH($C$7,'all data'!$B$2:$B$161,0))</f>
        <v>7562</v>
      </c>
      <c r="E14" s="86"/>
      <c r="F14" s="18"/>
    </row>
    <row r="15" spans="1:6" ht="16.5" x14ac:dyDescent="0.3">
      <c r="A15" s="15"/>
      <c r="B15" s="23" t="s">
        <v>313</v>
      </c>
      <c r="C15" s="46">
        <f>INDEX('all data'!$J$2:$J$161,MATCH($C$7,'all data'!$B$2:$B$161,0))</f>
        <v>0.95</v>
      </c>
      <c r="D15" s="89">
        <f>INDEX('all data'!$W$2:$W$161,MATCH($C$7,'all data'!$B$2:$B$161,0))</f>
        <v>0.97399999999999998</v>
      </c>
      <c r="E15" s="90"/>
      <c r="F15" s="18"/>
    </row>
    <row r="16" spans="1:6" ht="17.25" thickBot="1" x14ac:dyDescent="0.35">
      <c r="A16" s="27"/>
      <c r="B16" s="22"/>
      <c r="C16" s="28"/>
      <c r="D16" s="81"/>
      <c r="E16" s="82"/>
      <c r="F16" s="18"/>
    </row>
    <row r="17" spans="1:6" ht="17.25" thickTop="1" x14ac:dyDescent="0.3">
      <c r="A17" s="15"/>
      <c r="B17" s="16"/>
      <c r="C17" s="16"/>
      <c r="D17" s="16"/>
      <c r="E17" s="16"/>
      <c r="F17" s="18"/>
    </row>
    <row r="18" spans="1:6" ht="16.5" x14ac:dyDescent="0.3">
      <c r="A18" s="15"/>
      <c r="B18" s="16"/>
      <c r="C18" s="16"/>
      <c r="D18" s="16"/>
      <c r="E18" s="16"/>
      <c r="F18" s="18"/>
    </row>
    <row r="19" spans="1:6" ht="16.5" x14ac:dyDescent="0.3">
      <c r="A19" s="15"/>
      <c r="B19" s="16"/>
      <c r="C19" s="16"/>
      <c r="D19" s="16"/>
      <c r="E19" s="16"/>
      <c r="F19" s="18"/>
    </row>
    <row r="20" spans="1:6" ht="16.5" x14ac:dyDescent="0.3">
      <c r="A20" s="15"/>
      <c r="B20" s="16"/>
      <c r="C20" s="16"/>
      <c r="D20" s="16"/>
      <c r="E20" s="16"/>
      <c r="F20" s="18"/>
    </row>
    <row r="21" spans="1:6" ht="16.5" x14ac:dyDescent="0.3">
      <c r="A21" s="15"/>
      <c r="B21" s="16"/>
      <c r="C21" s="16"/>
      <c r="D21" s="16"/>
      <c r="E21" s="16"/>
      <c r="F21" s="18"/>
    </row>
    <row r="22" spans="1:6" ht="16.5" x14ac:dyDescent="0.3">
      <c r="A22" s="15"/>
      <c r="B22" s="16"/>
      <c r="C22" s="16"/>
      <c r="D22" s="16"/>
      <c r="E22" s="16"/>
      <c r="F22" s="18"/>
    </row>
    <row r="23" spans="1:6" ht="16.5" x14ac:dyDescent="0.3">
      <c r="A23" s="15"/>
      <c r="B23" s="16"/>
      <c r="C23" s="16"/>
      <c r="D23" s="16"/>
      <c r="E23" s="16"/>
      <c r="F23" s="18"/>
    </row>
    <row r="24" spans="1:6" ht="16.5" x14ac:dyDescent="0.3">
      <c r="A24" s="15"/>
      <c r="B24" s="16"/>
      <c r="C24" s="16"/>
      <c r="D24" s="16"/>
      <c r="E24" s="16"/>
      <c r="F24" s="18"/>
    </row>
    <row r="25" spans="1:6" ht="16.5" x14ac:dyDescent="0.3">
      <c r="A25" s="15"/>
      <c r="B25" s="16"/>
      <c r="C25" s="16"/>
      <c r="D25" s="16"/>
      <c r="E25" s="16"/>
      <c r="F25" s="18"/>
    </row>
    <row r="26" spans="1:6" ht="16.5" x14ac:dyDescent="0.3">
      <c r="A26" s="15"/>
      <c r="B26" s="16"/>
      <c r="C26" s="16"/>
      <c r="D26" s="16"/>
      <c r="E26" s="16"/>
      <c r="F26" s="18"/>
    </row>
    <row r="27" spans="1:6" ht="16.5" x14ac:dyDescent="0.3">
      <c r="A27" s="15"/>
      <c r="B27" s="16"/>
      <c r="C27" s="16"/>
      <c r="D27" s="16"/>
      <c r="E27" s="16"/>
      <c r="F27" s="18"/>
    </row>
    <row r="28" spans="1:6" ht="16.5" x14ac:dyDescent="0.3">
      <c r="A28" s="15"/>
      <c r="B28" s="16"/>
      <c r="C28" s="16"/>
      <c r="D28" s="16"/>
      <c r="E28" s="16"/>
      <c r="F28" s="18"/>
    </row>
    <row r="29" spans="1:6" ht="16.5" x14ac:dyDescent="0.3">
      <c r="A29" s="15"/>
      <c r="B29" s="16"/>
      <c r="C29" s="16"/>
      <c r="D29" s="16"/>
      <c r="E29" s="16"/>
      <c r="F29" s="18"/>
    </row>
    <row r="30" spans="1:6" ht="16.5" x14ac:dyDescent="0.3">
      <c r="A30" s="15"/>
      <c r="B30" s="16"/>
      <c r="C30" s="16"/>
      <c r="D30" s="16"/>
      <c r="E30" s="16"/>
      <c r="F30" s="18"/>
    </row>
    <row r="31" spans="1:6" ht="16.5" x14ac:dyDescent="0.3">
      <c r="A31" s="15"/>
      <c r="B31" s="16"/>
      <c r="C31" s="16"/>
      <c r="D31" s="16"/>
      <c r="E31" s="16"/>
      <c r="F31" s="18"/>
    </row>
    <row r="32" spans="1:6" ht="16.5" x14ac:dyDescent="0.3">
      <c r="A32" s="15"/>
      <c r="B32" s="16"/>
      <c r="C32" s="16"/>
      <c r="D32" s="16"/>
      <c r="E32" s="16"/>
      <c r="F32" s="18"/>
    </row>
    <row r="33" spans="1:6" ht="16.5" x14ac:dyDescent="0.3">
      <c r="A33" s="15"/>
      <c r="B33" s="16"/>
      <c r="C33" s="16"/>
      <c r="D33" s="16"/>
      <c r="E33" s="16"/>
      <c r="F33" s="18"/>
    </row>
    <row r="34" spans="1:6" ht="16.5" x14ac:dyDescent="0.3">
      <c r="A34" s="15"/>
      <c r="B34" s="16"/>
      <c r="C34" s="16"/>
      <c r="D34" s="16"/>
      <c r="E34" s="16"/>
      <c r="F34" s="18"/>
    </row>
    <row r="35" spans="1:6" ht="16.5" x14ac:dyDescent="0.3">
      <c r="A35" s="15"/>
      <c r="B35" s="16"/>
      <c r="C35" s="16"/>
      <c r="D35" s="16"/>
      <c r="E35" s="16"/>
      <c r="F35" s="18"/>
    </row>
    <row r="36" spans="1:6" ht="16.5" x14ac:dyDescent="0.3">
      <c r="A36" s="15"/>
      <c r="B36" s="16"/>
      <c r="C36" s="16"/>
      <c r="D36" s="16"/>
      <c r="E36" s="16"/>
      <c r="F36" s="18"/>
    </row>
    <row r="37" spans="1:6" ht="18" customHeight="1" x14ac:dyDescent="0.3">
      <c r="A37" s="16"/>
      <c r="B37" s="49" t="s">
        <v>289</v>
      </c>
      <c r="C37" s="16"/>
      <c r="D37" s="16"/>
      <c r="E37" s="16"/>
      <c r="F37" s="16"/>
    </row>
    <row r="38" spans="1:6" x14ac:dyDescent="0.25">
      <c r="A38" s="30"/>
      <c r="B38" s="30"/>
      <c r="C38" s="30"/>
      <c r="D38" s="30"/>
      <c r="E38" s="30"/>
      <c r="F38" s="30"/>
    </row>
    <row r="39" spans="1:6" ht="16.5" x14ac:dyDescent="0.3">
      <c r="A39" s="20"/>
      <c r="B39" s="31"/>
      <c r="C39" s="31"/>
      <c r="D39" s="31"/>
      <c r="E39" s="30"/>
      <c r="F39" s="30"/>
    </row>
    <row r="40" spans="1:6" ht="16.5" x14ac:dyDescent="0.3">
      <c r="A40" s="32"/>
      <c r="B40" s="31"/>
      <c r="C40" s="31"/>
      <c r="D40" s="31"/>
      <c r="E40" s="33"/>
      <c r="F40" s="33"/>
    </row>
    <row r="41" spans="1:6" ht="16.5" x14ac:dyDescent="0.3">
      <c r="A41" s="32"/>
      <c r="B41" s="31"/>
      <c r="C41" s="31"/>
      <c r="D41" s="31"/>
      <c r="E41" s="33"/>
      <c r="F41" s="33"/>
    </row>
    <row r="42" spans="1:6" ht="16.5" x14ac:dyDescent="0.3">
      <c r="A42" s="32"/>
      <c r="B42" s="31"/>
      <c r="C42" s="31"/>
      <c r="D42" s="31"/>
      <c r="E42" s="33"/>
      <c r="F42" s="33"/>
    </row>
    <row r="43" spans="1:6" ht="16.5" x14ac:dyDescent="0.3">
      <c r="A43" s="32"/>
      <c r="B43" s="76"/>
      <c r="C43" s="76"/>
      <c r="D43" s="76"/>
      <c r="E43" s="76"/>
      <c r="F43" s="33"/>
    </row>
    <row r="44" spans="1:6" ht="16.5" x14ac:dyDescent="0.3">
      <c r="A44" s="32"/>
      <c r="B44" s="76"/>
      <c r="C44" s="76"/>
      <c r="D44" s="76"/>
      <c r="E44" s="76"/>
      <c r="F44" s="33"/>
    </row>
    <row r="45" spans="1:6" ht="16.5" x14ac:dyDescent="0.3">
      <c r="A45" s="32"/>
      <c r="B45" s="76"/>
      <c r="C45" s="76"/>
      <c r="D45" s="76"/>
      <c r="E45" s="76"/>
      <c r="F45" s="33"/>
    </row>
    <row r="46" spans="1:6" ht="16.5" x14ac:dyDescent="0.3">
      <c r="A46" s="32"/>
      <c r="B46" s="76"/>
      <c r="C46" s="76"/>
      <c r="D46" s="76"/>
      <c r="E46" s="76"/>
      <c r="F46" s="33"/>
    </row>
    <row r="47" spans="1:6" x14ac:dyDescent="0.25">
      <c r="A47" s="35"/>
      <c r="B47" s="76"/>
      <c r="C47" s="76"/>
      <c r="D47" s="76"/>
      <c r="E47" s="76"/>
      <c r="F47" s="33"/>
    </row>
    <row r="48" spans="1:6" x14ac:dyDescent="0.25">
      <c r="A48" s="35"/>
      <c r="B48" s="76"/>
      <c r="C48" s="76"/>
      <c r="D48" s="76"/>
      <c r="E48" s="76"/>
      <c r="F48" s="33"/>
    </row>
    <row r="49" spans="1:9" x14ac:dyDescent="0.25">
      <c r="A49" s="35"/>
      <c r="B49" s="76"/>
      <c r="C49" s="76"/>
      <c r="D49" s="76"/>
      <c r="E49" s="76"/>
      <c r="F49" s="33"/>
    </row>
    <row r="50" spans="1:9" x14ac:dyDescent="0.25">
      <c r="A50" s="35"/>
      <c r="B50" s="76"/>
      <c r="C50" s="76"/>
      <c r="D50" s="76"/>
      <c r="E50" s="76"/>
      <c r="F50" s="31"/>
    </row>
    <row r="51" spans="1:9" x14ac:dyDescent="0.25">
      <c r="A51" s="35"/>
      <c r="B51" s="76"/>
      <c r="C51" s="76"/>
      <c r="D51" s="76"/>
      <c r="E51" s="76"/>
      <c r="F51" s="31"/>
    </row>
    <row r="52" spans="1:9" x14ac:dyDescent="0.25">
      <c r="A52" s="35"/>
      <c r="B52" s="76"/>
      <c r="C52" s="76"/>
      <c r="D52" s="76"/>
      <c r="E52" s="76"/>
      <c r="F52" s="31"/>
    </row>
    <row r="53" spans="1:9" x14ac:dyDescent="0.25">
      <c r="A53" s="35"/>
      <c r="B53" s="76"/>
      <c r="C53" s="76"/>
      <c r="D53" s="76"/>
      <c r="E53" s="76"/>
      <c r="F53" s="31"/>
    </row>
    <row r="54" spans="1:9" x14ac:dyDescent="0.25">
      <c r="A54" s="36"/>
      <c r="B54" s="76"/>
      <c r="C54" s="76"/>
      <c r="D54" s="76"/>
      <c r="E54" s="76"/>
      <c r="F54" s="33"/>
      <c r="G54" s="75"/>
      <c r="H54" s="75"/>
      <c r="I54" s="75"/>
    </row>
    <row r="55" spans="1:9" x14ac:dyDescent="0.25">
      <c r="A55" s="36"/>
      <c r="B55" s="48"/>
      <c r="C55" s="48"/>
      <c r="D55" s="48"/>
      <c r="E55" s="77"/>
      <c r="F55" s="33"/>
      <c r="G55" s="75"/>
      <c r="H55" s="75"/>
      <c r="I55" s="75"/>
    </row>
    <row r="56" spans="1:9" x14ac:dyDescent="0.25">
      <c r="A56" s="36"/>
      <c r="B56" s="48"/>
      <c r="C56" s="48"/>
      <c r="D56" s="48"/>
      <c r="E56" s="77"/>
      <c r="F56" s="33"/>
      <c r="G56" s="75"/>
      <c r="H56" s="75"/>
      <c r="I56" s="75"/>
    </row>
    <row r="57" spans="1:9" s="74" customFormat="1" ht="16.5" x14ac:dyDescent="0.3">
      <c r="A57" s="36"/>
      <c r="B57" s="48"/>
      <c r="C57" s="37" t="s">
        <v>1</v>
      </c>
      <c r="D57" s="37" t="s">
        <v>0</v>
      </c>
      <c r="E57" s="79"/>
      <c r="F57" s="33"/>
      <c r="G57" s="34"/>
      <c r="H57" s="34"/>
      <c r="I57" s="34"/>
    </row>
    <row r="58" spans="1:9" s="74" customFormat="1" ht="16.5" x14ac:dyDescent="0.3">
      <c r="A58" s="78"/>
      <c r="B58" s="37" t="s">
        <v>290</v>
      </c>
      <c r="C58" s="47">
        <f>VLOOKUP($C$7,'all data'!$B:$Y,9,0)</f>
        <v>0.95</v>
      </c>
      <c r="D58" s="47">
        <f>VLOOKUP($C$7,'all data'!$B:$Y,22,0)</f>
        <v>0.97399999999999998</v>
      </c>
      <c r="E58" s="80"/>
      <c r="F58" s="33"/>
      <c r="H58" s="34"/>
      <c r="I58" s="34"/>
    </row>
    <row r="59" spans="1:9" s="74" customFormat="1" ht="16.5" x14ac:dyDescent="0.3">
      <c r="A59" s="78"/>
      <c r="B59" s="37" t="s">
        <v>291</v>
      </c>
      <c r="C59" s="47">
        <f>VLOOKUP($C$7,'all data'!$B:$Y,10,0)</f>
        <v>3.5000000000000003E-2</v>
      </c>
      <c r="D59" s="47">
        <f>VLOOKUP($C$7,'all data'!$B:$Y,23,0)</f>
        <v>1.0999999999999999E-2</v>
      </c>
      <c r="E59" s="80"/>
      <c r="F59" s="33"/>
      <c r="H59" s="34"/>
      <c r="I59" s="34"/>
    </row>
    <row r="60" spans="1:9" s="74" customFormat="1" ht="16.5" x14ac:dyDescent="0.3">
      <c r="A60" s="78"/>
      <c r="B60" s="37" t="s">
        <v>292</v>
      </c>
      <c r="C60" s="47">
        <f>VLOOKUP($C$7,'all data'!$B:$Y,11,0)</f>
        <v>1.4999999999999999E-2</v>
      </c>
      <c r="D60" s="47">
        <f>VLOOKUP($C$7,'all data'!$B:$Y,24,0)</f>
        <v>1.4999999999999999E-2</v>
      </c>
      <c r="E60" s="80"/>
      <c r="F60" s="33"/>
      <c r="H60" s="34"/>
      <c r="I60" s="34"/>
    </row>
    <row r="61" spans="1:9" s="74" customFormat="1" ht="16.5" x14ac:dyDescent="0.25">
      <c r="A61" s="77"/>
      <c r="B61" s="48"/>
      <c r="C61" s="38"/>
      <c r="D61" s="48"/>
      <c r="E61" s="79"/>
      <c r="F61" s="33"/>
      <c r="G61" s="34"/>
      <c r="H61" s="34"/>
      <c r="I61" s="34"/>
    </row>
    <row r="62" spans="1:9" s="74" customFormat="1" ht="16.5" x14ac:dyDescent="0.3">
      <c r="A62" s="78"/>
      <c r="B62" s="37" t="s">
        <v>261</v>
      </c>
      <c r="C62" s="47">
        <f>VLOOKUP($C$7,'all data'!$B:$Y,12,0)</f>
        <v>0.94599999999999995</v>
      </c>
      <c r="D62" s="48"/>
      <c r="E62" s="79"/>
      <c r="F62" s="33"/>
      <c r="G62" s="34"/>
      <c r="H62" s="34"/>
      <c r="I62" s="34"/>
    </row>
    <row r="63" spans="1:9" s="74" customFormat="1" ht="16.5" x14ac:dyDescent="0.3">
      <c r="A63" s="78"/>
      <c r="B63" s="37" t="s">
        <v>262</v>
      </c>
      <c r="C63" s="47">
        <f>VLOOKUP($C$7,'all data'!$B:$Y,13,0)</f>
        <v>1.7999999999999999E-2</v>
      </c>
      <c r="D63" s="48"/>
      <c r="E63" s="79"/>
      <c r="F63" s="33"/>
      <c r="G63" s="34"/>
      <c r="H63" s="34"/>
      <c r="I63" s="34"/>
    </row>
    <row r="64" spans="1:9" s="74" customFormat="1" ht="16.5" x14ac:dyDescent="0.3">
      <c r="A64" s="78"/>
      <c r="B64" s="37" t="s">
        <v>323</v>
      </c>
      <c r="C64" s="47">
        <f>VLOOKUP($C$7,'all data'!$B:$Y,14,0)</f>
        <v>3.5999999999999997E-2</v>
      </c>
      <c r="D64" s="48"/>
      <c r="E64" s="79"/>
      <c r="F64" s="33"/>
      <c r="G64" s="34"/>
      <c r="H64" s="34"/>
      <c r="I64" s="34"/>
    </row>
    <row r="65" spans="1:9" x14ac:dyDescent="0.25">
      <c r="A65" s="36"/>
      <c r="B65" s="33"/>
      <c r="C65" s="33"/>
      <c r="D65" s="33"/>
      <c r="E65" s="76"/>
      <c r="F65" s="33"/>
      <c r="G65" s="75"/>
      <c r="H65" s="75"/>
      <c r="I65" s="75"/>
    </row>
    <row r="66" spans="1:9" x14ac:dyDescent="0.25">
      <c r="A66" s="36"/>
      <c r="B66" s="33"/>
      <c r="C66" s="33"/>
      <c r="D66" s="33"/>
      <c r="E66" s="76"/>
      <c r="F66" s="33"/>
      <c r="G66" s="75"/>
      <c r="H66" s="75"/>
      <c r="I66" s="75"/>
    </row>
    <row r="67" spans="1:9" x14ac:dyDescent="0.25">
      <c r="A67" s="36"/>
      <c r="B67" s="33"/>
      <c r="C67" s="33"/>
      <c r="D67" s="33"/>
      <c r="E67" s="76"/>
      <c r="F67" s="33"/>
      <c r="G67" s="75"/>
      <c r="H67" s="75"/>
      <c r="I67" s="75"/>
    </row>
    <row r="68" spans="1:9" x14ac:dyDescent="0.25">
      <c r="A68" s="35"/>
      <c r="B68" s="33"/>
      <c r="C68" s="33"/>
      <c r="D68" s="33"/>
      <c r="E68" s="76"/>
      <c r="F68" s="30"/>
    </row>
    <row r="69" spans="1:9" x14ac:dyDescent="0.25">
      <c r="A69" s="35"/>
      <c r="B69" s="33"/>
      <c r="C69" s="33"/>
      <c r="D69" s="33"/>
      <c r="E69" s="31"/>
      <c r="F69" s="30"/>
    </row>
    <row r="70" spans="1:9" x14ac:dyDescent="0.25">
      <c r="A70" s="35"/>
      <c r="B70" s="33"/>
      <c r="C70" s="33"/>
      <c r="D70" s="33"/>
      <c r="E70" s="30"/>
      <c r="F70" s="30"/>
    </row>
    <row r="71" spans="1:9" x14ac:dyDescent="0.25">
      <c r="A71" s="35"/>
      <c r="B71" s="33"/>
      <c r="C71" s="33"/>
      <c r="D71" s="33"/>
      <c r="E71" s="30"/>
      <c r="F71" s="30"/>
    </row>
    <row r="72" spans="1:9" x14ac:dyDescent="0.25">
      <c r="A72" s="35"/>
      <c r="B72" s="33"/>
      <c r="C72" s="33"/>
      <c r="D72" s="33"/>
      <c r="E72" s="30"/>
      <c r="F72" s="30"/>
    </row>
    <row r="73" spans="1:9" x14ac:dyDescent="0.25">
      <c r="A73" s="29"/>
      <c r="B73" s="30"/>
      <c r="C73" s="30"/>
      <c r="D73" s="30"/>
      <c r="E73" s="30"/>
      <c r="F73" s="30"/>
    </row>
  </sheetData>
  <sheetProtection algorithmName="SHA-256" hashValue="TkpEOCPyjB1EpGvCcEeLy3kI779g5ca3EfEqJuiAe5g=" saltValue="wkBivWk01YL9QvilAQ0jPg==" spinCount="100000" sheet="1" objects="1" scenarios="1"/>
  <protectedRanges>
    <protectedRange sqref="C7:E7" name="FundSelection"/>
  </protectedRanges>
  <mergeCells count="13">
    <mergeCell ref="D9:E9"/>
    <mergeCell ref="C3:E3"/>
    <mergeCell ref="B6:B7"/>
    <mergeCell ref="C6:E6"/>
    <mergeCell ref="C7:E7"/>
    <mergeCell ref="D8:E8"/>
    <mergeCell ref="D16:E16"/>
    <mergeCell ref="D10:E10"/>
    <mergeCell ref="D11:E11"/>
    <mergeCell ref="D12:E12"/>
    <mergeCell ref="D13:E13"/>
    <mergeCell ref="D14:E14"/>
    <mergeCell ref="D15:E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J165"/>
  <sheetViews>
    <sheetView topLeftCell="B1" workbookViewId="0">
      <selection activeCell="B2" sqref="B2:C2"/>
    </sheetView>
  </sheetViews>
  <sheetFormatPr defaultRowHeight="15" x14ac:dyDescent="0.25"/>
  <cols>
    <col min="1" max="1" width="0" hidden="1" customWidth="1"/>
    <col min="2" max="3" width="50.7109375" customWidth="1"/>
    <col min="4" max="6" width="16.7109375" style="7" customWidth="1"/>
    <col min="7" max="9" width="16.7109375" customWidth="1"/>
    <col min="10" max="10" width="10.7109375" bestFit="1" customWidth="1"/>
  </cols>
  <sheetData>
    <row r="1" spans="1:10" s="4" customFormat="1" ht="115.5" customHeight="1" thickTop="1" thickBot="1" x14ac:dyDescent="0.35">
      <c r="A1" s="5"/>
      <c r="B1" s="9"/>
      <c r="C1" s="10"/>
      <c r="D1" s="11"/>
      <c r="E1" s="11"/>
      <c r="F1" s="11"/>
      <c r="G1" s="10"/>
      <c r="H1" s="10"/>
      <c r="I1" s="10"/>
      <c r="J1" s="56"/>
    </row>
    <row r="2" spans="1:10" s="6" customFormat="1" ht="21.75" thickTop="1" thickBot="1" x14ac:dyDescent="0.4">
      <c r="B2" s="104" t="s">
        <v>264</v>
      </c>
      <c r="C2" s="105"/>
      <c r="D2" s="106" t="str">
        <f>" Early release scheme data cumulative to "&amp;TEXT('all data'!$A$2, "dd mmmm yyyy")</f>
        <v xml:space="preserve"> Early release scheme data cumulative to 21 June 2020</v>
      </c>
      <c r="E2" s="107"/>
      <c r="F2" s="107"/>
      <c r="G2" s="107"/>
      <c r="H2" s="107"/>
      <c r="I2" s="107"/>
    </row>
    <row r="3" spans="1:10" ht="50.25" thickBot="1" x14ac:dyDescent="0.3">
      <c r="B3" s="42" t="s">
        <v>287</v>
      </c>
      <c r="C3" s="43" t="s">
        <v>288</v>
      </c>
      <c r="D3" s="40" t="s">
        <v>266</v>
      </c>
      <c r="E3" s="40" t="s">
        <v>267</v>
      </c>
      <c r="F3" s="40" t="s">
        <v>268</v>
      </c>
      <c r="G3" s="41" t="s">
        <v>265</v>
      </c>
      <c r="H3" s="41" t="s">
        <v>314</v>
      </c>
      <c r="I3" s="41" t="s">
        <v>315</v>
      </c>
    </row>
    <row r="4" spans="1:10" s="60" customFormat="1" x14ac:dyDescent="0.25">
      <c r="A4"/>
      <c r="B4" s="50" t="s">
        <v>280</v>
      </c>
      <c r="C4" s="50" t="s">
        <v>279</v>
      </c>
      <c r="D4" s="57">
        <v>2407930</v>
      </c>
      <c r="E4" s="57">
        <v>2277506</v>
      </c>
      <c r="F4" s="58">
        <v>17062758052</v>
      </c>
      <c r="G4" s="58">
        <v>7492</v>
      </c>
      <c r="H4" s="59">
        <v>0.95</v>
      </c>
      <c r="I4" s="59">
        <v>3.5000000000000003E-2</v>
      </c>
    </row>
    <row r="5" spans="1:10" s="60" customFormat="1" x14ac:dyDescent="0.25">
      <c r="A5"/>
      <c r="B5" s="50" t="s">
        <v>322</v>
      </c>
      <c r="C5" s="50" t="s">
        <v>279</v>
      </c>
      <c r="D5" s="57">
        <v>38</v>
      </c>
      <c r="E5" s="57">
        <v>33</v>
      </c>
      <c r="F5" s="58">
        <v>315740</v>
      </c>
      <c r="G5" s="58">
        <v>9568</v>
      </c>
      <c r="H5" s="59">
        <v>0.81799999999999995</v>
      </c>
      <c r="I5" s="59">
        <v>0.152</v>
      </c>
    </row>
    <row r="6" spans="1:10" x14ac:dyDescent="0.25">
      <c r="B6" s="50" t="s">
        <v>2</v>
      </c>
      <c r="C6" s="50" t="s">
        <v>3</v>
      </c>
      <c r="D6" s="51">
        <v>177</v>
      </c>
      <c r="E6" s="51">
        <v>165</v>
      </c>
      <c r="F6" s="52">
        <v>1576476</v>
      </c>
      <c r="G6" s="52">
        <v>9554</v>
      </c>
      <c r="H6" s="53">
        <v>0.4</v>
      </c>
      <c r="I6" s="53">
        <v>0.47899999999999998</v>
      </c>
    </row>
    <row r="7" spans="1:10" x14ac:dyDescent="0.25">
      <c r="B7" s="50" t="s">
        <v>4</v>
      </c>
      <c r="C7" s="50" t="s">
        <v>5</v>
      </c>
      <c r="D7" s="51">
        <v>168</v>
      </c>
      <c r="E7" s="51">
        <v>159</v>
      </c>
      <c r="F7" s="52">
        <v>1532423</v>
      </c>
      <c r="G7" s="52">
        <v>9638</v>
      </c>
      <c r="H7" s="53">
        <v>1</v>
      </c>
      <c r="I7" s="53">
        <v>0</v>
      </c>
    </row>
    <row r="8" spans="1:10" x14ac:dyDescent="0.25">
      <c r="B8" s="50" t="s">
        <v>6</v>
      </c>
      <c r="C8" s="50" t="s">
        <v>7</v>
      </c>
      <c r="D8" s="51">
        <v>2387</v>
      </c>
      <c r="E8" s="51">
        <v>2162</v>
      </c>
      <c r="F8" s="52">
        <v>16335058</v>
      </c>
      <c r="G8" s="52">
        <v>7556</v>
      </c>
      <c r="H8" s="53">
        <v>0.82799999999999996</v>
      </c>
      <c r="I8" s="53">
        <v>7.1999999999999995E-2</v>
      </c>
    </row>
    <row r="9" spans="1:10" x14ac:dyDescent="0.25">
      <c r="B9" s="50" t="s">
        <v>8</v>
      </c>
      <c r="C9" s="50" t="s">
        <v>9</v>
      </c>
      <c r="D9" s="51">
        <v>2299</v>
      </c>
      <c r="E9" s="51">
        <v>2176</v>
      </c>
      <c r="F9" s="52">
        <v>17493858</v>
      </c>
      <c r="G9" s="52">
        <v>8039</v>
      </c>
      <c r="H9" s="53">
        <v>0.98799999999999999</v>
      </c>
      <c r="I9" s="53">
        <v>7.0000000000000001E-3</v>
      </c>
    </row>
    <row r="10" spans="1:10" x14ac:dyDescent="0.25">
      <c r="B10" s="50" t="s">
        <v>10</v>
      </c>
      <c r="C10" s="50" t="s">
        <v>9</v>
      </c>
      <c r="D10" s="51">
        <v>13519</v>
      </c>
      <c r="E10" s="51">
        <v>12967</v>
      </c>
      <c r="F10" s="52">
        <v>91479780</v>
      </c>
      <c r="G10" s="52">
        <v>7055</v>
      </c>
      <c r="H10" s="53">
        <v>0.98499999999999999</v>
      </c>
      <c r="I10" s="53">
        <v>1.2999999999999999E-2</v>
      </c>
    </row>
    <row r="11" spans="1:10" x14ac:dyDescent="0.25">
      <c r="B11" s="54" t="s">
        <v>11</v>
      </c>
      <c r="C11" s="54" t="s">
        <v>9</v>
      </c>
      <c r="D11" s="51">
        <v>48061</v>
      </c>
      <c r="E11" s="51">
        <v>46305</v>
      </c>
      <c r="F11" s="52">
        <v>381095174</v>
      </c>
      <c r="G11" s="52">
        <v>8230</v>
      </c>
      <c r="H11" s="55">
        <v>0.98899999999999999</v>
      </c>
      <c r="I11" s="55">
        <v>0.01</v>
      </c>
    </row>
    <row r="12" spans="1:10" x14ac:dyDescent="0.25">
      <c r="B12" s="50" t="s">
        <v>12</v>
      </c>
      <c r="C12" s="50" t="s">
        <v>13</v>
      </c>
      <c r="D12" s="51">
        <v>1704</v>
      </c>
      <c r="E12" s="51">
        <v>1656</v>
      </c>
      <c r="F12" s="52">
        <v>15709801</v>
      </c>
      <c r="G12" s="52">
        <v>9487</v>
      </c>
      <c r="H12" s="53">
        <v>0.99399999999999999</v>
      </c>
      <c r="I12" s="53">
        <v>3.0000000000000001E-3</v>
      </c>
    </row>
    <row r="13" spans="1:10" x14ac:dyDescent="0.25">
      <c r="B13" s="50" t="s">
        <v>14</v>
      </c>
      <c r="C13" s="50" t="s">
        <v>7</v>
      </c>
      <c r="D13" s="51">
        <v>5134</v>
      </c>
      <c r="E13" s="51">
        <v>4860</v>
      </c>
      <c r="F13" s="52">
        <v>39658221</v>
      </c>
      <c r="G13" s="52">
        <v>8160</v>
      </c>
      <c r="H13" s="53">
        <v>0.995</v>
      </c>
      <c r="I13" s="53">
        <v>2E-3</v>
      </c>
    </row>
    <row r="14" spans="1:10" x14ac:dyDescent="0.25">
      <c r="B14" s="50" t="s">
        <v>15</v>
      </c>
      <c r="C14" s="50" t="s">
        <v>16</v>
      </c>
      <c r="D14" s="51">
        <v>34</v>
      </c>
      <c r="E14" s="51">
        <v>34</v>
      </c>
      <c r="F14" s="52">
        <v>308800</v>
      </c>
      <c r="G14" s="52">
        <v>9082</v>
      </c>
      <c r="H14" s="53">
        <v>1</v>
      </c>
      <c r="I14" s="53">
        <v>0</v>
      </c>
    </row>
    <row r="15" spans="1:10" x14ac:dyDescent="0.25">
      <c r="B15" s="50" t="s">
        <v>17</v>
      </c>
      <c r="C15" s="50" t="s">
        <v>3</v>
      </c>
      <c r="D15" s="51">
        <v>10619</v>
      </c>
      <c r="E15" s="51">
        <v>9721</v>
      </c>
      <c r="F15" s="52">
        <v>82080281</v>
      </c>
      <c r="G15" s="52">
        <v>8444</v>
      </c>
      <c r="H15" s="53">
        <v>0.55300000000000005</v>
      </c>
      <c r="I15" s="53">
        <v>0.30099999999999999</v>
      </c>
    </row>
    <row r="16" spans="1:10" x14ac:dyDescent="0.25">
      <c r="B16" s="50" t="s">
        <v>18</v>
      </c>
      <c r="C16" s="50" t="s">
        <v>19</v>
      </c>
      <c r="D16" s="51">
        <v>1971</v>
      </c>
      <c r="E16" s="51">
        <v>1806</v>
      </c>
      <c r="F16" s="52">
        <v>17392848</v>
      </c>
      <c r="G16" s="52">
        <v>9631</v>
      </c>
      <c r="H16" s="53">
        <v>0.9</v>
      </c>
      <c r="I16" s="53">
        <v>9.1999999999999998E-2</v>
      </c>
    </row>
    <row r="17" spans="2:9" x14ac:dyDescent="0.25">
      <c r="B17" s="54" t="s">
        <v>20</v>
      </c>
      <c r="C17" s="54" t="s">
        <v>21</v>
      </c>
      <c r="D17" s="51">
        <v>2643</v>
      </c>
      <c r="E17" s="51">
        <v>2608</v>
      </c>
      <c r="F17" s="52">
        <v>21214296</v>
      </c>
      <c r="G17" s="52">
        <v>8134</v>
      </c>
      <c r="H17" s="55">
        <v>0.52300000000000002</v>
      </c>
      <c r="I17" s="55">
        <v>0.186</v>
      </c>
    </row>
    <row r="18" spans="2:9" x14ac:dyDescent="0.25">
      <c r="B18" s="50" t="s">
        <v>22</v>
      </c>
      <c r="C18" s="50" t="s">
        <v>23</v>
      </c>
      <c r="D18" s="51">
        <v>583</v>
      </c>
      <c r="E18" s="51">
        <v>556</v>
      </c>
      <c r="F18" s="52">
        <v>3925636</v>
      </c>
      <c r="G18" s="52">
        <v>7060</v>
      </c>
      <c r="H18" s="53">
        <v>1</v>
      </c>
      <c r="I18" s="53">
        <v>0</v>
      </c>
    </row>
    <row r="19" spans="2:9" x14ac:dyDescent="0.25">
      <c r="B19" s="50" t="s">
        <v>24</v>
      </c>
      <c r="C19" s="50" t="s">
        <v>25</v>
      </c>
      <c r="D19" s="51">
        <v>1062</v>
      </c>
      <c r="E19" s="51">
        <v>954</v>
      </c>
      <c r="F19" s="52">
        <v>5740063</v>
      </c>
      <c r="G19" s="52">
        <v>6017</v>
      </c>
      <c r="H19" s="53">
        <v>0.95399999999999996</v>
      </c>
      <c r="I19" s="53">
        <v>1.6E-2</v>
      </c>
    </row>
    <row r="20" spans="2:9" x14ac:dyDescent="0.25">
      <c r="B20" s="50" t="s">
        <v>26</v>
      </c>
      <c r="C20" s="50" t="s">
        <v>27</v>
      </c>
      <c r="D20" s="51">
        <v>4912</v>
      </c>
      <c r="E20" s="51">
        <v>4641</v>
      </c>
      <c r="F20" s="52">
        <v>35527995</v>
      </c>
      <c r="G20" s="52">
        <v>7655</v>
      </c>
      <c r="H20" s="53">
        <v>0.89900000000000002</v>
      </c>
      <c r="I20" s="53">
        <v>0.08</v>
      </c>
    </row>
    <row r="21" spans="2:9" x14ac:dyDescent="0.25">
      <c r="B21" s="50" t="s">
        <v>28</v>
      </c>
      <c r="C21" s="50" t="s">
        <v>29</v>
      </c>
      <c r="D21" s="51">
        <v>17130</v>
      </c>
      <c r="E21" s="51">
        <v>16004</v>
      </c>
      <c r="F21" s="52">
        <v>117565097</v>
      </c>
      <c r="G21" s="52">
        <v>7346</v>
      </c>
      <c r="H21" s="53">
        <v>0.98</v>
      </c>
      <c r="I21" s="53">
        <v>1.2999999999999999E-2</v>
      </c>
    </row>
    <row r="22" spans="2:9" x14ac:dyDescent="0.25">
      <c r="B22" s="54" t="s">
        <v>30</v>
      </c>
      <c r="C22" s="54" t="s">
        <v>31</v>
      </c>
      <c r="D22" s="51">
        <v>329026</v>
      </c>
      <c r="E22" s="51">
        <v>305735</v>
      </c>
      <c r="F22" s="52">
        <v>2293703846</v>
      </c>
      <c r="G22" s="52">
        <v>7502</v>
      </c>
      <c r="H22" s="55">
        <v>0.96499999999999997</v>
      </c>
      <c r="I22" s="55">
        <v>1.7999999999999999E-2</v>
      </c>
    </row>
    <row r="23" spans="2:9" x14ac:dyDescent="0.25">
      <c r="B23" s="50" t="s">
        <v>32</v>
      </c>
      <c r="C23" s="50" t="s">
        <v>33</v>
      </c>
      <c r="D23" s="51">
        <v>38759</v>
      </c>
      <c r="E23" s="51">
        <v>36299</v>
      </c>
      <c r="F23" s="52">
        <v>83620400</v>
      </c>
      <c r="G23" s="52">
        <v>2304</v>
      </c>
      <c r="H23" s="53">
        <v>0.97299999999999998</v>
      </c>
      <c r="I23" s="53">
        <v>1.7999999999999999E-2</v>
      </c>
    </row>
    <row r="24" spans="2:9" x14ac:dyDescent="0.25">
      <c r="B24" s="50" t="s">
        <v>34</v>
      </c>
      <c r="C24" s="50" t="s">
        <v>35</v>
      </c>
      <c r="D24" s="51">
        <v>598</v>
      </c>
      <c r="E24" s="51">
        <v>547</v>
      </c>
      <c r="F24" s="52">
        <v>5198390</v>
      </c>
      <c r="G24" s="52">
        <v>9503</v>
      </c>
      <c r="H24" s="53">
        <v>0.59799999999999998</v>
      </c>
      <c r="I24" s="53">
        <v>0.30499999999999999</v>
      </c>
    </row>
    <row r="25" spans="2:9" x14ac:dyDescent="0.25">
      <c r="B25" s="54" t="s">
        <v>36</v>
      </c>
      <c r="C25" s="54" t="s">
        <v>37</v>
      </c>
      <c r="D25" s="51">
        <v>248</v>
      </c>
      <c r="E25" s="51">
        <v>238</v>
      </c>
      <c r="F25" s="52">
        <v>2249509</v>
      </c>
      <c r="G25" s="52">
        <v>9452</v>
      </c>
      <c r="H25" s="55">
        <v>0.98299999999999998</v>
      </c>
      <c r="I25" s="55">
        <v>1.7000000000000001E-2</v>
      </c>
    </row>
    <row r="26" spans="2:9" x14ac:dyDescent="0.25">
      <c r="B26" s="50" t="s">
        <v>38</v>
      </c>
      <c r="C26" s="50" t="s">
        <v>39</v>
      </c>
      <c r="D26" s="51">
        <v>9</v>
      </c>
      <c r="E26" s="51">
        <v>8</v>
      </c>
      <c r="F26" s="52">
        <v>80000</v>
      </c>
      <c r="G26" s="52">
        <v>10000</v>
      </c>
      <c r="H26" s="53">
        <v>0.875</v>
      </c>
      <c r="I26" s="53">
        <v>0.125</v>
      </c>
    </row>
    <row r="27" spans="2:9" x14ac:dyDescent="0.25">
      <c r="B27" s="50" t="s">
        <v>40</v>
      </c>
      <c r="C27" s="50" t="s">
        <v>41</v>
      </c>
      <c r="D27" s="51">
        <v>228</v>
      </c>
      <c r="E27" s="51">
        <v>218</v>
      </c>
      <c r="F27" s="52">
        <v>2069236</v>
      </c>
      <c r="G27" s="52">
        <v>9492</v>
      </c>
      <c r="H27" s="53">
        <v>0.98599999999999999</v>
      </c>
      <c r="I27" s="53">
        <v>0</v>
      </c>
    </row>
    <row r="28" spans="2:9" x14ac:dyDescent="0.25">
      <c r="B28" s="50" t="s">
        <v>42</v>
      </c>
      <c r="C28" s="50" t="s">
        <v>43</v>
      </c>
      <c r="D28" s="51">
        <v>16015</v>
      </c>
      <c r="E28" s="51">
        <v>15134</v>
      </c>
      <c r="F28" s="52">
        <v>133085631</v>
      </c>
      <c r="G28" s="52">
        <v>8794</v>
      </c>
      <c r="H28" s="53">
        <v>0.97</v>
      </c>
      <c r="I28" s="53">
        <v>2.1000000000000001E-2</v>
      </c>
    </row>
    <row r="29" spans="2:9" x14ac:dyDescent="0.25">
      <c r="B29" s="50" t="s">
        <v>44</v>
      </c>
      <c r="C29" s="50" t="s">
        <v>45</v>
      </c>
      <c r="D29" s="51">
        <v>24693</v>
      </c>
      <c r="E29" s="51">
        <v>22968</v>
      </c>
      <c r="F29" s="52">
        <v>175934680</v>
      </c>
      <c r="G29" s="52">
        <v>7660</v>
      </c>
      <c r="H29" s="53">
        <v>0.94099999999999995</v>
      </c>
      <c r="I29" s="53">
        <v>4.5999999999999999E-2</v>
      </c>
    </row>
    <row r="30" spans="2:9" x14ac:dyDescent="0.25">
      <c r="B30" s="50" t="s">
        <v>48</v>
      </c>
      <c r="C30" s="50" t="s">
        <v>49</v>
      </c>
      <c r="D30" s="51">
        <v>1338</v>
      </c>
      <c r="E30" s="51">
        <v>1239</v>
      </c>
      <c r="F30" s="52">
        <v>9698095</v>
      </c>
      <c r="G30" s="52">
        <v>7827</v>
      </c>
      <c r="H30" s="53">
        <v>0.97299999999999998</v>
      </c>
      <c r="I30" s="53">
        <v>1.6E-2</v>
      </c>
    </row>
    <row r="31" spans="2:9" x14ac:dyDescent="0.25">
      <c r="B31" s="50" t="s">
        <v>52</v>
      </c>
      <c r="C31" s="50" t="s">
        <v>53</v>
      </c>
      <c r="D31" s="51">
        <v>537</v>
      </c>
      <c r="E31" s="51">
        <v>481</v>
      </c>
      <c r="F31" s="52">
        <v>4467110</v>
      </c>
      <c r="G31" s="52">
        <v>9287</v>
      </c>
      <c r="H31" s="53">
        <v>0.93799999999999994</v>
      </c>
      <c r="I31" s="53">
        <v>3.3000000000000002E-2</v>
      </c>
    </row>
    <row r="32" spans="2:9" x14ac:dyDescent="0.25">
      <c r="B32" s="50" t="s">
        <v>54</v>
      </c>
      <c r="C32" s="50" t="s">
        <v>55</v>
      </c>
      <c r="D32" s="51">
        <v>9909</v>
      </c>
      <c r="E32" s="51">
        <v>9227</v>
      </c>
      <c r="F32" s="52">
        <v>71103408</v>
      </c>
      <c r="G32" s="52">
        <v>7706</v>
      </c>
      <c r="H32" s="53">
        <v>0.97199999999999998</v>
      </c>
      <c r="I32" s="53">
        <v>1.7000000000000001E-2</v>
      </c>
    </row>
    <row r="33" spans="2:9" x14ac:dyDescent="0.25">
      <c r="B33" s="54" t="s">
        <v>56</v>
      </c>
      <c r="C33" s="54" t="s">
        <v>57</v>
      </c>
      <c r="D33" s="51">
        <v>52788</v>
      </c>
      <c r="E33" s="51">
        <v>51172</v>
      </c>
      <c r="F33" s="52">
        <v>402978211</v>
      </c>
      <c r="G33" s="52">
        <v>7875</v>
      </c>
      <c r="H33" s="55">
        <v>0.97399999999999998</v>
      </c>
      <c r="I33" s="55">
        <v>2.4E-2</v>
      </c>
    </row>
    <row r="34" spans="2:9" x14ac:dyDescent="0.25">
      <c r="B34" s="50" t="s">
        <v>58</v>
      </c>
      <c r="C34" s="50" t="s">
        <v>57</v>
      </c>
      <c r="D34" s="51">
        <v>1288</v>
      </c>
      <c r="E34" s="51">
        <v>1271</v>
      </c>
      <c r="F34" s="52">
        <v>12060260</v>
      </c>
      <c r="G34" s="52">
        <v>9489</v>
      </c>
      <c r="H34" s="53">
        <v>0.99399999999999999</v>
      </c>
      <c r="I34" s="53">
        <v>6.0000000000000001E-3</v>
      </c>
    </row>
    <row r="35" spans="2:9" x14ac:dyDescent="0.25">
      <c r="B35" s="50" t="s">
        <v>59</v>
      </c>
      <c r="C35" s="50" t="s">
        <v>7</v>
      </c>
      <c r="D35" s="51">
        <v>2002</v>
      </c>
      <c r="E35" s="51">
        <v>1913</v>
      </c>
      <c r="F35" s="52">
        <v>17261447</v>
      </c>
      <c r="G35" s="52">
        <v>9023</v>
      </c>
      <c r="H35" s="53">
        <v>0.94899999999999995</v>
      </c>
      <c r="I35" s="53">
        <v>2.5999999999999999E-2</v>
      </c>
    </row>
    <row r="36" spans="2:9" x14ac:dyDescent="0.25">
      <c r="B36" s="50" t="s">
        <v>63</v>
      </c>
      <c r="C36" s="50" t="s">
        <v>64</v>
      </c>
      <c r="D36" s="51">
        <v>5441</v>
      </c>
      <c r="E36" s="51">
        <v>5385</v>
      </c>
      <c r="F36" s="52">
        <v>49161885</v>
      </c>
      <c r="G36" s="52">
        <v>9129</v>
      </c>
      <c r="H36" s="53">
        <v>0.99399999999999999</v>
      </c>
      <c r="I36" s="53">
        <v>6.0000000000000001E-3</v>
      </c>
    </row>
    <row r="37" spans="2:9" x14ac:dyDescent="0.25">
      <c r="B37" s="50" t="s">
        <v>65</v>
      </c>
      <c r="C37" s="50" t="s">
        <v>57</v>
      </c>
      <c r="D37" s="51">
        <v>55902</v>
      </c>
      <c r="E37" s="51">
        <v>55042</v>
      </c>
      <c r="F37" s="52">
        <v>373808330</v>
      </c>
      <c r="G37" s="52">
        <v>6791</v>
      </c>
      <c r="H37" s="53">
        <v>0.99199999999999999</v>
      </c>
      <c r="I37" s="53">
        <v>4.0000000000000001E-3</v>
      </c>
    </row>
    <row r="38" spans="2:9" x14ac:dyDescent="0.25">
      <c r="B38" s="50" t="s">
        <v>337</v>
      </c>
      <c r="C38" s="50" t="s">
        <v>66</v>
      </c>
      <c r="D38" s="51">
        <v>126439</v>
      </c>
      <c r="E38" s="51">
        <v>117780</v>
      </c>
      <c r="F38" s="52">
        <v>982426436</v>
      </c>
      <c r="G38" s="52">
        <v>8341</v>
      </c>
      <c r="H38" s="53">
        <v>0.96399999999999997</v>
      </c>
      <c r="I38" s="53">
        <v>2.5000000000000001E-2</v>
      </c>
    </row>
    <row r="39" spans="2:9" x14ac:dyDescent="0.25">
      <c r="B39" s="50" t="s">
        <v>67</v>
      </c>
      <c r="C39" s="50" t="s">
        <v>7</v>
      </c>
      <c r="D39" s="51">
        <v>2186</v>
      </c>
      <c r="E39" s="51">
        <v>2062</v>
      </c>
      <c r="F39" s="52">
        <v>16061997</v>
      </c>
      <c r="G39" s="52">
        <v>7790</v>
      </c>
      <c r="H39" s="53">
        <v>0.94799999999999995</v>
      </c>
      <c r="I39" s="53">
        <v>4.1000000000000002E-2</v>
      </c>
    </row>
    <row r="40" spans="2:9" x14ac:dyDescent="0.25">
      <c r="B40" s="50" t="s">
        <v>68</v>
      </c>
      <c r="C40" s="50" t="s">
        <v>23</v>
      </c>
      <c r="D40" s="51">
        <v>27</v>
      </c>
      <c r="E40" s="51">
        <v>18</v>
      </c>
      <c r="F40" s="52">
        <v>171000</v>
      </c>
      <c r="G40" s="52">
        <v>9500</v>
      </c>
      <c r="H40" s="53">
        <v>1</v>
      </c>
      <c r="I40" s="53">
        <v>0</v>
      </c>
    </row>
    <row r="41" spans="2:9" x14ac:dyDescent="0.25">
      <c r="B41" s="50" t="s">
        <v>69</v>
      </c>
      <c r="C41" s="50" t="s">
        <v>7</v>
      </c>
      <c r="D41" s="51">
        <v>93</v>
      </c>
      <c r="E41" s="51">
        <v>87</v>
      </c>
      <c r="F41" s="52">
        <v>714289</v>
      </c>
      <c r="G41" s="52">
        <v>8210</v>
      </c>
      <c r="H41" s="53">
        <v>1</v>
      </c>
      <c r="I41" s="53">
        <v>0</v>
      </c>
    </row>
    <row r="42" spans="2:9" x14ac:dyDescent="0.25">
      <c r="B42" s="50" t="s">
        <v>74</v>
      </c>
      <c r="C42" s="50" t="s">
        <v>61</v>
      </c>
      <c r="D42" s="51">
        <v>1699</v>
      </c>
      <c r="E42" s="51">
        <v>1557</v>
      </c>
      <c r="F42" s="52">
        <v>9665755</v>
      </c>
      <c r="G42" s="52">
        <v>6208</v>
      </c>
      <c r="H42" s="53">
        <v>1</v>
      </c>
      <c r="I42" s="53">
        <v>0</v>
      </c>
    </row>
    <row r="43" spans="2:9" x14ac:dyDescent="0.25">
      <c r="B43" s="50" t="s">
        <v>269</v>
      </c>
      <c r="C43" s="50" t="s">
        <v>281</v>
      </c>
      <c r="D43" s="51">
        <v>889</v>
      </c>
      <c r="E43" s="51">
        <v>807</v>
      </c>
      <c r="F43" s="52">
        <v>6884467</v>
      </c>
      <c r="G43" s="52">
        <v>8531</v>
      </c>
      <c r="H43" s="53">
        <v>0.879</v>
      </c>
      <c r="I43" s="53">
        <v>8.7999999999999995E-2</v>
      </c>
    </row>
    <row r="44" spans="2:9" x14ac:dyDescent="0.25">
      <c r="B44" s="50" t="s">
        <v>77</v>
      </c>
      <c r="C44" s="50" t="s">
        <v>35</v>
      </c>
      <c r="D44" s="51">
        <v>42</v>
      </c>
      <c r="E44" s="51">
        <v>39</v>
      </c>
      <c r="F44" s="52">
        <v>378409</v>
      </c>
      <c r="G44" s="52">
        <v>9703</v>
      </c>
      <c r="H44" s="53">
        <v>0.59</v>
      </c>
      <c r="I44" s="53">
        <v>0.17899999999999999</v>
      </c>
    </row>
    <row r="45" spans="2:9" x14ac:dyDescent="0.25">
      <c r="B45" s="50" t="s">
        <v>78</v>
      </c>
      <c r="C45" s="50" t="s">
        <v>79</v>
      </c>
      <c r="D45" s="51">
        <v>1237</v>
      </c>
      <c r="E45" s="51">
        <v>1135</v>
      </c>
      <c r="F45" s="52">
        <v>8361817</v>
      </c>
      <c r="G45" s="52">
        <v>7367</v>
      </c>
      <c r="H45" s="53">
        <v>0.90400000000000003</v>
      </c>
      <c r="I45" s="53">
        <v>4.2999999999999997E-2</v>
      </c>
    </row>
    <row r="46" spans="2:9" x14ac:dyDescent="0.25">
      <c r="B46" s="54" t="s">
        <v>80</v>
      </c>
      <c r="C46" s="54" t="s">
        <v>79</v>
      </c>
      <c r="D46" s="51">
        <v>25</v>
      </c>
      <c r="E46" s="51">
        <v>22</v>
      </c>
      <c r="F46" s="52">
        <v>220000</v>
      </c>
      <c r="G46" s="52">
        <v>10000</v>
      </c>
      <c r="H46" s="55">
        <v>0.63600000000000001</v>
      </c>
      <c r="I46" s="55">
        <v>0.318</v>
      </c>
    </row>
    <row r="47" spans="2:9" x14ac:dyDescent="0.25">
      <c r="B47" s="50" t="s">
        <v>81</v>
      </c>
      <c r="C47" s="50" t="s">
        <v>82</v>
      </c>
      <c r="D47" s="51">
        <v>4587</v>
      </c>
      <c r="E47" s="51">
        <v>4377</v>
      </c>
      <c r="F47" s="52">
        <v>38521299</v>
      </c>
      <c r="G47" s="52">
        <v>8801</v>
      </c>
      <c r="H47" s="53">
        <v>0.96499999999999997</v>
      </c>
      <c r="I47" s="53">
        <v>1.9E-2</v>
      </c>
    </row>
    <row r="48" spans="2:9" x14ac:dyDescent="0.25">
      <c r="B48" s="50" t="s">
        <v>83</v>
      </c>
      <c r="C48" s="50" t="s">
        <v>84</v>
      </c>
      <c r="D48" s="51">
        <v>4941</v>
      </c>
      <c r="E48" s="51">
        <v>4735</v>
      </c>
      <c r="F48" s="52">
        <v>42524294</v>
      </c>
      <c r="G48" s="52">
        <v>8981</v>
      </c>
      <c r="H48" s="53">
        <v>0.98399999999999999</v>
      </c>
      <c r="I48" s="53">
        <v>1.2E-2</v>
      </c>
    </row>
    <row r="49" spans="2:9" x14ac:dyDescent="0.25">
      <c r="B49" s="50" t="s">
        <v>86</v>
      </c>
      <c r="C49" s="50" t="s">
        <v>87</v>
      </c>
      <c r="D49" s="51">
        <v>96</v>
      </c>
      <c r="E49" s="51">
        <v>86</v>
      </c>
      <c r="F49" s="52">
        <v>804147</v>
      </c>
      <c r="G49" s="52">
        <v>9351</v>
      </c>
      <c r="H49" s="53">
        <v>0.97699999999999998</v>
      </c>
      <c r="I49" s="53">
        <v>2.3E-2</v>
      </c>
    </row>
    <row r="50" spans="2:9" x14ac:dyDescent="0.25">
      <c r="B50" s="50" t="s">
        <v>88</v>
      </c>
      <c r="C50" s="50" t="s">
        <v>89</v>
      </c>
      <c r="D50" s="51">
        <v>25</v>
      </c>
      <c r="E50" s="51">
        <v>24</v>
      </c>
      <c r="F50" s="52">
        <v>213015</v>
      </c>
      <c r="G50" s="52">
        <v>8876</v>
      </c>
      <c r="H50" s="53">
        <v>1</v>
      </c>
      <c r="I50" s="53">
        <v>0</v>
      </c>
    </row>
    <row r="51" spans="2:9" x14ac:dyDescent="0.25">
      <c r="B51" s="50" t="s">
        <v>90</v>
      </c>
      <c r="C51" s="50" t="s">
        <v>91</v>
      </c>
      <c r="D51" s="51">
        <v>34764</v>
      </c>
      <c r="E51" s="51">
        <v>33116</v>
      </c>
      <c r="F51" s="52">
        <v>287096085</v>
      </c>
      <c r="G51" s="52">
        <v>8669</v>
      </c>
      <c r="H51" s="53">
        <v>0.99199999999999999</v>
      </c>
      <c r="I51" s="53">
        <v>4.0000000000000001E-3</v>
      </c>
    </row>
    <row r="52" spans="2:9" x14ac:dyDescent="0.25">
      <c r="B52" s="50" t="s">
        <v>92</v>
      </c>
      <c r="C52" s="50" t="s">
        <v>93</v>
      </c>
      <c r="D52" s="51">
        <v>6843</v>
      </c>
      <c r="E52" s="51">
        <v>6687</v>
      </c>
      <c r="F52" s="52">
        <v>56628809</v>
      </c>
      <c r="G52" s="52">
        <v>8468</v>
      </c>
      <c r="H52" s="53">
        <v>0.98</v>
      </c>
      <c r="I52" s="53">
        <v>0.01</v>
      </c>
    </row>
    <row r="53" spans="2:9" x14ac:dyDescent="0.25">
      <c r="B53" s="50" t="s">
        <v>94</v>
      </c>
      <c r="C53" s="50" t="s">
        <v>61</v>
      </c>
      <c r="D53" s="51">
        <v>2416</v>
      </c>
      <c r="E53" s="51">
        <v>2276</v>
      </c>
      <c r="F53" s="52">
        <v>16097654</v>
      </c>
      <c r="G53" s="52">
        <v>7073</v>
      </c>
      <c r="H53" s="53">
        <v>0.58899999999999997</v>
      </c>
      <c r="I53" s="53">
        <v>0.35799999999999998</v>
      </c>
    </row>
    <row r="54" spans="2:9" x14ac:dyDescent="0.25">
      <c r="B54" s="50" t="s">
        <v>95</v>
      </c>
      <c r="C54" s="50" t="s">
        <v>96</v>
      </c>
      <c r="D54" s="51">
        <v>22</v>
      </c>
      <c r="E54" s="51">
        <v>22</v>
      </c>
      <c r="F54" s="52">
        <v>202249</v>
      </c>
      <c r="G54" s="52">
        <v>9193</v>
      </c>
      <c r="H54" s="53">
        <v>1</v>
      </c>
      <c r="I54" s="53">
        <v>0</v>
      </c>
    </row>
    <row r="55" spans="2:9" x14ac:dyDescent="0.25">
      <c r="B55" s="50" t="s">
        <v>97</v>
      </c>
      <c r="C55" s="50" t="s">
        <v>61</v>
      </c>
      <c r="D55" s="51">
        <v>2905</v>
      </c>
      <c r="E55" s="51">
        <v>2721</v>
      </c>
      <c r="F55" s="52">
        <v>10647825</v>
      </c>
      <c r="G55" s="52">
        <v>3913</v>
      </c>
      <c r="H55" s="53">
        <v>0.67100000000000004</v>
      </c>
      <c r="I55" s="53">
        <v>0.215</v>
      </c>
    </row>
    <row r="56" spans="2:9" x14ac:dyDescent="0.25">
      <c r="B56" s="50" t="s">
        <v>99</v>
      </c>
      <c r="C56" s="50" t="s">
        <v>100</v>
      </c>
      <c r="D56" s="51">
        <v>9335</v>
      </c>
      <c r="E56" s="51">
        <v>8974</v>
      </c>
      <c r="F56" s="52">
        <v>64169779</v>
      </c>
      <c r="G56" s="52">
        <v>7151</v>
      </c>
      <c r="H56" s="53">
        <v>0.94599999999999995</v>
      </c>
      <c r="I56" s="53">
        <v>4.8000000000000001E-2</v>
      </c>
    </row>
    <row r="57" spans="2:9" x14ac:dyDescent="0.25">
      <c r="B57" s="50" t="s">
        <v>101</v>
      </c>
      <c r="C57" s="50" t="s">
        <v>102</v>
      </c>
      <c r="D57" s="51">
        <v>112600</v>
      </c>
      <c r="E57" s="51">
        <v>104795</v>
      </c>
      <c r="F57" s="52">
        <v>828275728</v>
      </c>
      <c r="G57" s="52">
        <v>7904</v>
      </c>
      <c r="H57" s="53">
        <v>0.97599999999999998</v>
      </c>
      <c r="I57" s="53">
        <v>1.6E-2</v>
      </c>
    </row>
    <row r="58" spans="2:9" x14ac:dyDescent="0.25">
      <c r="B58" s="50" t="s">
        <v>105</v>
      </c>
      <c r="C58" s="50" t="s">
        <v>106</v>
      </c>
      <c r="D58" s="51">
        <v>124</v>
      </c>
      <c r="E58" s="51">
        <v>121</v>
      </c>
      <c r="F58" s="52">
        <v>1165134</v>
      </c>
      <c r="G58" s="52">
        <v>9629</v>
      </c>
      <c r="H58" s="53">
        <v>1</v>
      </c>
      <c r="I58" s="53">
        <v>0</v>
      </c>
    </row>
    <row r="59" spans="2:9" x14ac:dyDescent="0.25">
      <c r="B59" s="50" t="s">
        <v>107</v>
      </c>
      <c r="C59" s="50" t="s">
        <v>108</v>
      </c>
      <c r="D59" s="51">
        <v>238957</v>
      </c>
      <c r="E59" s="51">
        <v>225540</v>
      </c>
      <c r="F59" s="52">
        <v>1546026745</v>
      </c>
      <c r="G59" s="52">
        <v>6855</v>
      </c>
      <c r="H59" s="53">
        <v>0.96199999999999997</v>
      </c>
      <c r="I59" s="53">
        <v>1.7999999999999999E-2</v>
      </c>
    </row>
    <row r="60" spans="2:9" x14ac:dyDescent="0.25">
      <c r="B60" s="50" t="s">
        <v>109</v>
      </c>
      <c r="C60" s="50" t="s">
        <v>61</v>
      </c>
      <c r="D60" s="51">
        <v>1259</v>
      </c>
      <c r="E60" s="51">
        <v>1226</v>
      </c>
      <c r="F60" s="52">
        <v>11836966</v>
      </c>
      <c r="G60" s="52">
        <v>9655</v>
      </c>
      <c r="H60" s="53">
        <v>0.95499999999999996</v>
      </c>
      <c r="I60" s="53">
        <v>3.5999999999999997E-2</v>
      </c>
    </row>
    <row r="61" spans="2:9" x14ac:dyDescent="0.25">
      <c r="B61" s="50" t="s">
        <v>110</v>
      </c>
      <c r="C61" s="50" t="s">
        <v>111</v>
      </c>
      <c r="D61" s="51">
        <v>1051</v>
      </c>
      <c r="E61" s="51">
        <v>1017</v>
      </c>
      <c r="F61" s="52">
        <v>9000038</v>
      </c>
      <c r="G61" s="52">
        <v>8850</v>
      </c>
      <c r="H61" s="53">
        <v>0.97199999999999998</v>
      </c>
      <c r="I61" s="53">
        <v>2.1000000000000001E-2</v>
      </c>
    </row>
    <row r="62" spans="2:9" x14ac:dyDescent="0.25">
      <c r="B62" s="50" t="s">
        <v>112</v>
      </c>
      <c r="C62" s="50" t="s">
        <v>104</v>
      </c>
      <c r="D62" s="51">
        <v>24</v>
      </c>
      <c r="E62" s="51">
        <v>19</v>
      </c>
      <c r="F62" s="52">
        <v>171630</v>
      </c>
      <c r="G62" s="52">
        <v>9033</v>
      </c>
      <c r="H62" s="53">
        <v>1</v>
      </c>
      <c r="I62" s="53">
        <v>0</v>
      </c>
    </row>
    <row r="63" spans="2:9" x14ac:dyDescent="0.25">
      <c r="B63" s="50" t="s">
        <v>113</v>
      </c>
      <c r="C63" s="50" t="s">
        <v>61</v>
      </c>
      <c r="D63" s="51">
        <v>8101</v>
      </c>
      <c r="E63" s="51">
        <v>7847</v>
      </c>
      <c r="F63" s="52">
        <v>62615191</v>
      </c>
      <c r="G63" s="52">
        <v>7980</v>
      </c>
      <c r="H63" s="53">
        <v>0.71899999999999997</v>
      </c>
      <c r="I63" s="53">
        <v>0.26200000000000001</v>
      </c>
    </row>
    <row r="64" spans="2:9" x14ac:dyDescent="0.25">
      <c r="B64" s="50" t="s">
        <v>114</v>
      </c>
      <c r="C64" s="50" t="s">
        <v>115</v>
      </c>
      <c r="D64" s="51">
        <v>21974</v>
      </c>
      <c r="E64" s="51">
        <v>20606</v>
      </c>
      <c r="F64" s="52">
        <v>145022638</v>
      </c>
      <c r="G64" s="52">
        <v>7038</v>
      </c>
      <c r="H64" s="53">
        <v>0.64800000000000002</v>
      </c>
      <c r="I64" s="53">
        <v>0.34200000000000003</v>
      </c>
    </row>
    <row r="65" spans="2:9" x14ac:dyDescent="0.25">
      <c r="B65" s="50" t="s">
        <v>116</v>
      </c>
      <c r="C65" s="50" t="s">
        <v>39</v>
      </c>
      <c r="D65" s="51">
        <v>20998</v>
      </c>
      <c r="E65" s="51">
        <v>20499</v>
      </c>
      <c r="F65" s="52">
        <v>159990801</v>
      </c>
      <c r="G65" s="52">
        <v>7805</v>
      </c>
      <c r="H65" s="53">
        <v>0.97499999999999998</v>
      </c>
      <c r="I65" s="53">
        <v>2.1000000000000001E-2</v>
      </c>
    </row>
    <row r="66" spans="2:9" x14ac:dyDescent="0.25">
      <c r="B66" s="50" t="s">
        <v>120</v>
      </c>
      <c r="C66" s="50" t="s">
        <v>121</v>
      </c>
      <c r="D66" s="51">
        <v>26126</v>
      </c>
      <c r="E66" s="51">
        <v>24888</v>
      </c>
      <c r="F66" s="52">
        <v>185461530</v>
      </c>
      <c r="G66" s="52">
        <v>7452</v>
      </c>
      <c r="H66" s="53">
        <v>0.92900000000000005</v>
      </c>
      <c r="I66" s="53">
        <v>3.5999999999999997E-2</v>
      </c>
    </row>
    <row r="67" spans="2:9" x14ac:dyDescent="0.25">
      <c r="B67" s="50" t="s">
        <v>122</v>
      </c>
      <c r="C67" s="50" t="s">
        <v>123</v>
      </c>
      <c r="D67" s="51">
        <v>2966</v>
      </c>
      <c r="E67" s="51">
        <v>2764</v>
      </c>
      <c r="F67" s="52">
        <v>24093897</v>
      </c>
      <c r="G67" s="52">
        <v>8717</v>
      </c>
      <c r="H67" s="53">
        <v>0.96299999999999997</v>
      </c>
      <c r="I67" s="53">
        <v>2.5999999999999999E-2</v>
      </c>
    </row>
    <row r="68" spans="2:9" x14ac:dyDescent="0.25">
      <c r="B68" s="50" t="s">
        <v>124</v>
      </c>
      <c r="C68" s="50" t="s">
        <v>61</v>
      </c>
      <c r="D68" s="51">
        <v>993</v>
      </c>
      <c r="E68" s="51">
        <v>944</v>
      </c>
      <c r="F68" s="52">
        <v>7077506</v>
      </c>
      <c r="G68" s="52">
        <v>7497</v>
      </c>
      <c r="H68" s="53">
        <v>0.78600000000000003</v>
      </c>
      <c r="I68" s="53">
        <v>9.2999999999999999E-2</v>
      </c>
    </row>
    <row r="69" spans="2:9" x14ac:dyDescent="0.25">
      <c r="B69" s="50" t="s">
        <v>125</v>
      </c>
      <c r="C69" s="50" t="s">
        <v>126</v>
      </c>
      <c r="D69" s="51">
        <v>8697</v>
      </c>
      <c r="E69" s="51">
        <v>8405</v>
      </c>
      <c r="F69" s="52">
        <v>75012858</v>
      </c>
      <c r="G69" s="52">
        <v>8925</v>
      </c>
      <c r="H69" s="53">
        <v>0.96499999999999997</v>
      </c>
      <c r="I69" s="53">
        <v>3.1E-2</v>
      </c>
    </row>
    <row r="70" spans="2:9" x14ac:dyDescent="0.25">
      <c r="B70" s="50" t="s">
        <v>127</v>
      </c>
      <c r="C70" s="50" t="s">
        <v>128</v>
      </c>
      <c r="D70" s="51">
        <v>47</v>
      </c>
      <c r="E70" s="51">
        <v>35</v>
      </c>
      <c r="F70" s="52">
        <v>271822</v>
      </c>
      <c r="G70" s="52">
        <v>7766</v>
      </c>
      <c r="H70" s="53">
        <v>0.54300000000000004</v>
      </c>
      <c r="I70" s="53">
        <v>0.17100000000000001</v>
      </c>
    </row>
    <row r="71" spans="2:9" x14ac:dyDescent="0.25">
      <c r="B71" s="50" t="s">
        <v>130</v>
      </c>
      <c r="C71" s="50" t="s">
        <v>131</v>
      </c>
      <c r="D71" s="51">
        <v>3913</v>
      </c>
      <c r="E71" s="51">
        <v>3677</v>
      </c>
      <c r="F71" s="52">
        <v>30252785</v>
      </c>
      <c r="G71" s="52">
        <v>8228</v>
      </c>
      <c r="H71" s="53">
        <v>0.98499999999999999</v>
      </c>
      <c r="I71" s="53">
        <v>1.0999999999999999E-2</v>
      </c>
    </row>
    <row r="72" spans="2:9" x14ac:dyDescent="0.25">
      <c r="B72" s="50" t="s">
        <v>132</v>
      </c>
      <c r="C72" s="50" t="s">
        <v>133</v>
      </c>
      <c r="D72" s="51">
        <v>4684</v>
      </c>
      <c r="E72" s="51">
        <v>4443</v>
      </c>
      <c r="F72" s="52">
        <v>38499179</v>
      </c>
      <c r="G72" s="52">
        <v>8665</v>
      </c>
      <c r="H72" s="53">
        <v>0.96199999999999997</v>
      </c>
      <c r="I72" s="53">
        <v>2.1999999999999999E-2</v>
      </c>
    </row>
    <row r="73" spans="2:9" x14ac:dyDescent="0.25">
      <c r="B73" s="50" t="s">
        <v>134</v>
      </c>
      <c r="C73" s="50" t="s">
        <v>135</v>
      </c>
      <c r="D73" s="51">
        <v>217</v>
      </c>
      <c r="E73" s="51">
        <v>213</v>
      </c>
      <c r="F73" s="52">
        <v>1763867</v>
      </c>
      <c r="G73" s="52">
        <v>8281</v>
      </c>
      <c r="H73" s="53">
        <v>0.96699999999999997</v>
      </c>
      <c r="I73" s="53">
        <v>2.3E-2</v>
      </c>
    </row>
    <row r="74" spans="2:9" x14ac:dyDescent="0.25">
      <c r="B74" s="50" t="s">
        <v>137</v>
      </c>
      <c r="C74" s="50" t="s">
        <v>71</v>
      </c>
      <c r="D74" s="51">
        <v>2943</v>
      </c>
      <c r="E74" s="51">
        <v>2772</v>
      </c>
      <c r="F74" s="52">
        <v>26262695</v>
      </c>
      <c r="G74" s="52">
        <v>9474</v>
      </c>
      <c r="H74" s="53">
        <v>0.73499999999999999</v>
      </c>
      <c r="I74" s="53">
        <v>0.20200000000000001</v>
      </c>
    </row>
    <row r="75" spans="2:9" x14ac:dyDescent="0.25">
      <c r="B75" s="50" t="s">
        <v>141</v>
      </c>
      <c r="C75" s="50" t="s">
        <v>61</v>
      </c>
      <c r="D75" s="51">
        <v>3853</v>
      </c>
      <c r="E75" s="51">
        <v>3697</v>
      </c>
      <c r="F75" s="52">
        <v>23824317</v>
      </c>
      <c r="G75" s="52">
        <v>6444</v>
      </c>
      <c r="H75" s="53">
        <v>0.83199999999999996</v>
      </c>
      <c r="I75" s="53">
        <v>8.4000000000000005E-2</v>
      </c>
    </row>
    <row r="76" spans="2:9" x14ac:dyDescent="0.25">
      <c r="B76" s="50" t="s">
        <v>142</v>
      </c>
      <c r="C76" s="50" t="s">
        <v>143</v>
      </c>
      <c r="D76" s="51">
        <v>3122</v>
      </c>
      <c r="E76" s="51">
        <v>2961</v>
      </c>
      <c r="F76" s="52">
        <v>28079011</v>
      </c>
      <c r="G76" s="52">
        <v>9483</v>
      </c>
      <c r="H76" s="53">
        <v>0.96</v>
      </c>
      <c r="I76" s="53">
        <v>2.1999999999999999E-2</v>
      </c>
    </row>
    <row r="77" spans="2:9" x14ac:dyDescent="0.25">
      <c r="B77" s="50" t="s">
        <v>144</v>
      </c>
      <c r="C77" s="50" t="s">
        <v>61</v>
      </c>
      <c r="D77" s="51">
        <v>16</v>
      </c>
      <c r="E77" s="51">
        <v>13</v>
      </c>
      <c r="F77" s="52">
        <v>125000</v>
      </c>
      <c r="G77" s="52">
        <v>9615</v>
      </c>
      <c r="H77" s="53">
        <v>0.84599999999999997</v>
      </c>
      <c r="I77" s="53">
        <v>0.154</v>
      </c>
    </row>
    <row r="78" spans="2:9" x14ac:dyDescent="0.25">
      <c r="B78" s="50" t="s">
        <v>145</v>
      </c>
      <c r="C78" s="50" t="s">
        <v>146</v>
      </c>
      <c r="D78" s="51">
        <v>420</v>
      </c>
      <c r="E78" s="51">
        <v>386</v>
      </c>
      <c r="F78" s="52">
        <v>3148555</v>
      </c>
      <c r="G78" s="52">
        <v>8157</v>
      </c>
      <c r="H78" s="53">
        <v>0.94799999999999995</v>
      </c>
      <c r="I78" s="53">
        <v>1.6E-2</v>
      </c>
    </row>
    <row r="79" spans="2:9" x14ac:dyDescent="0.25">
      <c r="B79" s="50" t="s">
        <v>147</v>
      </c>
      <c r="C79" s="50" t="s">
        <v>148</v>
      </c>
      <c r="D79" s="51">
        <v>4684</v>
      </c>
      <c r="E79" s="51">
        <v>4405</v>
      </c>
      <c r="F79" s="52">
        <v>31250508</v>
      </c>
      <c r="G79" s="52">
        <v>7094</v>
      </c>
      <c r="H79" s="53">
        <v>1</v>
      </c>
      <c r="I79" s="53">
        <v>0</v>
      </c>
    </row>
    <row r="80" spans="2:9" x14ac:dyDescent="0.25">
      <c r="B80" s="50" t="s">
        <v>149</v>
      </c>
      <c r="C80" s="50" t="s">
        <v>150</v>
      </c>
      <c r="D80" s="51">
        <v>7338</v>
      </c>
      <c r="E80" s="51">
        <v>6968</v>
      </c>
      <c r="F80" s="52">
        <v>60787944</v>
      </c>
      <c r="G80" s="52">
        <v>8724</v>
      </c>
      <c r="H80" s="53">
        <v>0.81399999999999995</v>
      </c>
      <c r="I80" s="53">
        <v>0.17699999999999999</v>
      </c>
    </row>
    <row r="81" spans="2:9" x14ac:dyDescent="0.25">
      <c r="B81" s="50" t="s">
        <v>151</v>
      </c>
      <c r="C81" s="50" t="s">
        <v>152</v>
      </c>
      <c r="D81" s="51">
        <v>19</v>
      </c>
      <c r="E81" s="51">
        <v>17</v>
      </c>
      <c r="F81" s="52">
        <v>159126</v>
      </c>
      <c r="G81" s="52">
        <v>9360</v>
      </c>
      <c r="H81" s="53">
        <v>0.29399999999999998</v>
      </c>
      <c r="I81" s="53">
        <v>0.70599999999999996</v>
      </c>
    </row>
    <row r="82" spans="2:9" x14ac:dyDescent="0.25">
      <c r="B82" s="50" t="s">
        <v>153</v>
      </c>
      <c r="C82" s="50" t="s">
        <v>152</v>
      </c>
      <c r="D82" s="51">
        <v>13775</v>
      </c>
      <c r="E82" s="51">
        <v>13071</v>
      </c>
      <c r="F82" s="52">
        <v>113152764</v>
      </c>
      <c r="G82" s="52">
        <v>8657</v>
      </c>
      <c r="H82" s="53">
        <v>0.872</v>
      </c>
      <c r="I82" s="53">
        <v>0.11799999999999999</v>
      </c>
    </row>
    <row r="83" spans="2:9" x14ac:dyDescent="0.25">
      <c r="B83" s="50" t="s">
        <v>154</v>
      </c>
      <c r="C83" s="50" t="s">
        <v>155</v>
      </c>
      <c r="D83" s="51">
        <v>959</v>
      </c>
      <c r="E83" s="51">
        <v>910</v>
      </c>
      <c r="F83" s="52">
        <v>7665719</v>
      </c>
      <c r="G83" s="52">
        <v>8424</v>
      </c>
      <c r="H83" s="53">
        <v>0.97299999999999998</v>
      </c>
      <c r="I83" s="53">
        <v>0.02</v>
      </c>
    </row>
    <row r="84" spans="2:9" x14ac:dyDescent="0.25">
      <c r="B84" s="54" t="s">
        <v>156</v>
      </c>
      <c r="C84" s="54" t="s">
        <v>23</v>
      </c>
      <c r="D84" s="51">
        <v>8522</v>
      </c>
      <c r="E84" s="51">
        <v>8323</v>
      </c>
      <c r="F84" s="52">
        <v>69556128</v>
      </c>
      <c r="G84" s="52">
        <v>8357</v>
      </c>
      <c r="H84" s="55">
        <v>0.99199999999999999</v>
      </c>
      <c r="I84" s="55">
        <v>8.0000000000000002E-3</v>
      </c>
    </row>
    <row r="85" spans="2:9" x14ac:dyDescent="0.25">
      <c r="B85" s="54" t="s">
        <v>157</v>
      </c>
      <c r="C85" s="54" t="s">
        <v>158</v>
      </c>
      <c r="D85" s="51">
        <v>5064</v>
      </c>
      <c r="E85" s="51">
        <v>4915</v>
      </c>
      <c r="F85" s="52">
        <v>46017150</v>
      </c>
      <c r="G85" s="52">
        <v>9363</v>
      </c>
      <c r="H85" s="55">
        <v>0.997</v>
      </c>
      <c r="I85" s="55">
        <v>3.0000000000000001E-3</v>
      </c>
    </row>
    <row r="86" spans="2:9" x14ac:dyDescent="0.25">
      <c r="B86" s="50" t="s">
        <v>159</v>
      </c>
      <c r="C86" s="50" t="s">
        <v>76</v>
      </c>
      <c r="D86" s="51">
        <v>83073</v>
      </c>
      <c r="E86" s="51">
        <v>78743</v>
      </c>
      <c r="F86" s="52">
        <v>599812930</v>
      </c>
      <c r="G86" s="52">
        <v>7617</v>
      </c>
      <c r="H86" s="53">
        <v>0.91100000000000003</v>
      </c>
      <c r="I86" s="53">
        <v>7.9000000000000001E-2</v>
      </c>
    </row>
    <row r="87" spans="2:9" x14ac:dyDescent="0.25">
      <c r="B87" s="50" t="s">
        <v>160</v>
      </c>
      <c r="C87" s="50" t="s">
        <v>76</v>
      </c>
      <c r="D87" s="51">
        <v>1750</v>
      </c>
      <c r="E87" s="51">
        <v>1628</v>
      </c>
      <c r="F87" s="52">
        <v>15419721</v>
      </c>
      <c r="G87" s="52">
        <v>9472</v>
      </c>
      <c r="H87" s="53">
        <v>0.96399999999999997</v>
      </c>
      <c r="I87" s="53">
        <v>0.03</v>
      </c>
    </row>
    <row r="88" spans="2:9" x14ac:dyDescent="0.25">
      <c r="B88" s="50" t="s">
        <v>161</v>
      </c>
      <c r="C88" s="50" t="s">
        <v>162</v>
      </c>
      <c r="D88" s="51">
        <v>34224</v>
      </c>
      <c r="E88" s="51">
        <v>32658</v>
      </c>
      <c r="F88" s="52">
        <v>274185020</v>
      </c>
      <c r="G88" s="52">
        <v>8396</v>
      </c>
      <c r="H88" s="53">
        <v>0.97299999999999998</v>
      </c>
      <c r="I88" s="53">
        <v>1.7000000000000001E-2</v>
      </c>
    </row>
    <row r="89" spans="2:9" x14ac:dyDescent="0.25">
      <c r="B89" s="50" t="s">
        <v>164</v>
      </c>
      <c r="C89" s="50" t="s">
        <v>84</v>
      </c>
      <c r="D89" s="51">
        <v>3428</v>
      </c>
      <c r="E89" s="51">
        <v>3270</v>
      </c>
      <c r="F89" s="52">
        <v>25113457</v>
      </c>
      <c r="G89" s="52">
        <v>7680</v>
      </c>
      <c r="H89" s="53">
        <v>0.89700000000000002</v>
      </c>
      <c r="I89" s="53">
        <v>9.4E-2</v>
      </c>
    </row>
    <row r="90" spans="2:9" x14ac:dyDescent="0.25">
      <c r="B90" s="50" t="s">
        <v>167</v>
      </c>
      <c r="C90" s="50" t="s">
        <v>166</v>
      </c>
      <c r="D90" s="51">
        <v>3603</v>
      </c>
      <c r="E90" s="51">
        <v>3490</v>
      </c>
      <c r="F90" s="52">
        <v>30152378</v>
      </c>
      <c r="G90" s="52">
        <v>8640</v>
      </c>
      <c r="H90" s="53">
        <v>0.98499999999999999</v>
      </c>
      <c r="I90" s="53">
        <v>5.0000000000000001E-3</v>
      </c>
    </row>
    <row r="91" spans="2:9" x14ac:dyDescent="0.25">
      <c r="B91" s="50" t="s">
        <v>168</v>
      </c>
      <c r="C91" s="50" t="s">
        <v>169</v>
      </c>
      <c r="D91" s="51">
        <v>1292</v>
      </c>
      <c r="E91" s="51">
        <v>1196</v>
      </c>
      <c r="F91" s="52">
        <v>9822407</v>
      </c>
      <c r="G91" s="52">
        <v>8213</v>
      </c>
      <c r="H91" s="53">
        <v>0.97199999999999998</v>
      </c>
      <c r="I91" s="53">
        <v>2.1000000000000001E-2</v>
      </c>
    </row>
    <row r="92" spans="2:9" x14ac:dyDescent="0.25">
      <c r="B92" s="50" t="s">
        <v>170</v>
      </c>
      <c r="C92" s="50" t="s">
        <v>171</v>
      </c>
      <c r="D92" s="51">
        <v>3727</v>
      </c>
      <c r="E92" s="51">
        <v>3715</v>
      </c>
      <c r="F92" s="52">
        <v>35260372</v>
      </c>
      <c r="G92" s="52">
        <v>9491</v>
      </c>
      <c r="H92" s="53">
        <v>0.98599999999999999</v>
      </c>
      <c r="I92" s="53">
        <v>1.2999999999999999E-2</v>
      </c>
    </row>
    <row r="93" spans="2:9" x14ac:dyDescent="0.25">
      <c r="B93" s="50" t="s">
        <v>172</v>
      </c>
      <c r="C93" s="50" t="s">
        <v>173</v>
      </c>
      <c r="D93" s="51">
        <v>5293</v>
      </c>
      <c r="E93" s="51">
        <v>5111</v>
      </c>
      <c r="F93" s="52">
        <v>41133071</v>
      </c>
      <c r="G93" s="52">
        <v>8048</v>
      </c>
      <c r="H93" s="53">
        <v>0.97299999999999998</v>
      </c>
      <c r="I93" s="53">
        <v>2.1999999999999999E-2</v>
      </c>
    </row>
    <row r="94" spans="2:9" x14ac:dyDescent="0.25">
      <c r="B94" s="54" t="s">
        <v>271</v>
      </c>
      <c r="C94" s="54" t="s">
        <v>282</v>
      </c>
      <c r="D94" s="51">
        <v>95</v>
      </c>
      <c r="E94" s="51">
        <v>0</v>
      </c>
      <c r="F94" s="52">
        <v>0</v>
      </c>
      <c r="G94" s="52">
        <v>0</v>
      </c>
      <c r="H94" s="55">
        <v>0</v>
      </c>
      <c r="I94" s="55">
        <v>0</v>
      </c>
    </row>
    <row r="95" spans="2:9" x14ac:dyDescent="0.25">
      <c r="B95" s="50" t="s">
        <v>175</v>
      </c>
      <c r="C95" s="50" t="s">
        <v>176</v>
      </c>
      <c r="D95" s="51">
        <v>1133</v>
      </c>
      <c r="E95" s="51">
        <v>1035</v>
      </c>
      <c r="F95" s="52">
        <v>9545524</v>
      </c>
      <c r="G95" s="52">
        <v>9223</v>
      </c>
      <c r="H95" s="53">
        <v>0.60399999999999998</v>
      </c>
      <c r="I95" s="53">
        <v>0.28299999999999997</v>
      </c>
    </row>
    <row r="96" spans="2:9" x14ac:dyDescent="0.25">
      <c r="B96" s="50" t="s">
        <v>179</v>
      </c>
      <c r="C96" s="50" t="s">
        <v>104</v>
      </c>
      <c r="D96" s="51">
        <v>39</v>
      </c>
      <c r="E96" s="51">
        <v>32</v>
      </c>
      <c r="F96" s="52">
        <v>282390</v>
      </c>
      <c r="G96" s="52">
        <v>8825</v>
      </c>
      <c r="H96" s="53">
        <v>0.93799999999999994</v>
      </c>
      <c r="I96" s="53">
        <v>0</v>
      </c>
    </row>
    <row r="97" spans="2:9" x14ac:dyDescent="0.25">
      <c r="B97" s="50" t="s">
        <v>181</v>
      </c>
      <c r="C97" s="50" t="s">
        <v>25</v>
      </c>
      <c r="D97" s="51">
        <v>375</v>
      </c>
      <c r="E97" s="51">
        <v>367</v>
      </c>
      <c r="F97" s="52">
        <v>3521076</v>
      </c>
      <c r="G97" s="52">
        <v>9594</v>
      </c>
      <c r="H97" s="53">
        <v>0.94799999999999995</v>
      </c>
      <c r="I97" s="53">
        <v>3.7999999999999999E-2</v>
      </c>
    </row>
    <row r="98" spans="2:9" x14ac:dyDescent="0.25">
      <c r="B98" s="50" t="s">
        <v>182</v>
      </c>
      <c r="C98" s="50" t="s">
        <v>25</v>
      </c>
      <c r="D98" s="51">
        <v>1051</v>
      </c>
      <c r="E98" s="51">
        <v>1005</v>
      </c>
      <c r="F98" s="52">
        <v>6494965</v>
      </c>
      <c r="G98" s="52">
        <v>6463</v>
      </c>
      <c r="H98" s="53">
        <v>0.91900000000000004</v>
      </c>
      <c r="I98" s="53">
        <v>5.6000000000000001E-2</v>
      </c>
    </row>
    <row r="99" spans="2:9" x14ac:dyDescent="0.25">
      <c r="B99" s="50" t="s">
        <v>183</v>
      </c>
      <c r="C99" s="50" t="s">
        <v>128</v>
      </c>
      <c r="D99" s="51">
        <v>32</v>
      </c>
      <c r="E99" s="51">
        <v>31</v>
      </c>
      <c r="F99" s="52">
        <v>280828</v>
      </c>
      <c r="G99" s="52">
        <v>9059</v>
      </c>
      <c r="H99" s="53">
        <v>0.64500000000000002</v>
      </c>
      <c r="I99" s="53">
        <v>0.32300000000000001</v>
      </c>
    </row>
    <row r="100" spans="2:9" x14ac:dyDescent="0.25">
      <c r="B100" s="50" t="s">
        <v>184</v>
      </c>
      <c r="C100" s="50" t="s">
        <v>185</v>
      </c>
      <c r="D100" s="51">
        <v>16</v>
      </c>
      <c r="E100" s="51">
        <v>14</v>
      </c>
      <c r="F100" s="52">
        <v>115536</v>
      </c>
      <c r="G100" s="52">
        <v>8253</v>
      </c>
      <c r="H100" s="53">
        <v>0.71399999999999997</v>
      </c>
      <c r="I100" s="53">
        <v>0.28599999999999998</v>
      </c>
    </row>
    <row r="101" spans="2:9" x14ac:dyDescent="0.25">
      <c r="B101" s="50" t="s">
        <v>187</v>
      </c>
      <c r="C101" s="50" t="s">
        <v>61</v>
      </c>
      <c r="D101" s="51">
        <v>63</v>
      </c>
      <c r="E101" s="51">
        <v>63</v>
      </c>
      <c r="F101" s="52">
        <v>549579</v>
      </c>
      <c r="G101" s="52">
        <v>8723</v>
      </c>
      <c r="H101" s="53">
        <v>0.95199999999999996</v>
      </c>
      <c r="I101" s="53">
        <v>4.8000000000000001E-2</v>
      </c>
    </row>
    <row r="102" spans="2:9" x14ac:dyDescent="0.25">
      <c r="B102" s="50" t="s">
        <v>188</v>
      </c>
      <c r="C102" s="50" t="s">
        <v>61</v>
      </c>
      <c r="D102" s="51">
        <v>474</v>
      </c>
      <c r="E102" s="51">
        <v>469</v>
      </c>
      <c r="F102" s="52">
        <v>4527901</v>
      </c>
      <c r="G102" s="52">
        <v>9654</v>
      </c>
      <c r="H102" s="53">
        <v>0.94699999999999995</v>
      </c>
      <c r="I102" s="53">
        <v>4.7E-2</v>
      </c>
    </row>
    <row r="103" spans="2:9" x14ac:dyDescent="0.25">
      <c r="B103" s="50" t="s">
        <v>189</v>
      </c>
      <c r="C103" s="50" t="s">
        <v>76</v>
      </c>
      <c r="D103" s="51">
        <v>56</v>
      </c>
      <c r="E103" s="51">
        <v>53</v>
      </c>
      <c r="F103" s="52">
        <v>506999</v>
      </c>
      <c r="G103" s="52">
        <v>9566</v>
      </c>
      <c r="H103" s="53">
        <v>0.96199999999999997</v>
      </c>
      <c r="I103" s="53">
        <v>1.9E-2</v>
      </c>
    </row>
    <row r="104" spans="2:9" x14ac:dyDescent="0.25">
      <c r="B104" s="50" t="s">
        <v>190</v>
      </c>
      <c r="C104" s="50" t="s">
        <v>191</v>
      </c>
      <c r="D104" s="51">
        <v>14179</v>
      </c>
      <c r="E104" s="51">
        <v>13350</v>
      </c>
      <c r="F104" s="52">
        <v>87551728</v>
      </c>
      <c r="G104" s="52">
        <v>6558</v>
      </c>
      <c r="H104" s="53">
        <v>0.96599999999999997</v>
      </c>
      <c r="I104" s="53">
        <v>0.02</v>
      </c>
    </row>
    <row r="105" spans="2:9" x14ac:dyDescent="0.25">
      <c r="B105" s="50" t="s">
        <v>192</v>
      </c>
      <c r="C105" s="50" t="s">
        <v>23</v>
      </c>
      <c r="D105" s="51">
        <v>5839</v>
      </c>
      <c r="E105" s="51">
        <v>5635</v>
      </c>
      <c r="F105" s="52">
        <v>49369250</v>
      </c>
      <c r="G105" s="52">
        <v>8761</v>
      </c>
      <c r="H105" s="53">
        <v>0.999</v>
      </c>
      <c r="I105" s="53">
        <v>0</v>
      </c>
    </row>
    <row r="106" spans="2:9" x14ac:dyDescent="0.25">
      <c r="B106" s="50" t="s">
        <v>193</v>
      </c>
      <c r="C106" s="50" t="s">
        <v>23</v>
      </c>
      <c r="D106" s="51">
        <v>4170</v>
      </c>
      <c r="E106" s="51">
        <v>4004</v>
      </c>
      <c r="F106" s="52">
        <v>36152491</v>
      </c>
      <c r="G106" s="52">
        <v>9029</v>
      </c>
      <c r="H106" s="53">
        <v>0.97799999999999998</v>
      </c>
      <c r="I106" s="53">
        <v>1.7999999999999999E-2</v>
      </c>
    </row>
    <row r="107" spans="2:9" x14ac:dyDescent="0.25">
      <c r="B107" s="50" t="s">
        <v>194</v>
      </c>
      <c r="C107" s="50" t="s">
        <v>195</v>
      </c>
      <c r="D107" s="51">
        <v>5886</v>
      </c>
      <c r="E107" s="51">
        <v>5720</v>
      </c>
      <c r="F107" s="52">
        <v>54326453</v>
      </c>
      <c r="G107" s="52">
        <v>9498</v>
      </c>
      <c r="H107" s="53">
        <v>0.69899999999999995</v>
      </c>
      <c r="I107" s="53">
        <v>0.27800000000000002</v>
      </c>
    </row>
    <row r="108" spans="2:9" x14ac:dyDescent="0.25">
      <c r="B108" s="50" t="s">
        <v>196</v>
      </c>
      <c r="C108" s="50" t="s">
        <v>197</v>
      </c>
      <c r="D108" s="51">
        <v>44665</v>
      </c>
      <c r="E108" s="51">
        <v>43442</v>
      </c>
      <c r="F108" s="52">
        <v>341292041</v>
      </c>
      <c r="G108" s="52">
        <v>7856</v>
      </c>
      <c r="H108" s="53">
        <v>0.94299999999999995</v>
      </c>
      <c r="I108" s="53">
        <v>4.3999999999999997E-2</v>
      </c>
    </row>
    <row r="109" spans="2:9" x14ac:dyDescent="0.25">
      <c r="B109" s="50" t="s">
        <v>198</v>
      </c>
      <c r="C109" s="50" t="s">
        <v>199</v>
      </c>
      <c r="D109" s="51">
        <v>3321</v>
      </c>
      <c r="E109" s="51">
        <v>3216</v>
      </c>
      <c r="F109" s="52">
        <v>27453680</v>
      </c>
      <c r="G109" s="52">
        <v>8537</v>
      </c>
      <c r="H109" s="53">
        <v>0.91300000000000003</v>
      </c>
      <c r="I109" s="53">
        <v>7.2999999999999995E-2</v>
      </c>
    </row>
    <row r="110" spans="2:9" x14ac:dyDescent="0.25">
      <c r="B110" s="50" t="s">
        <v>200</v>
      </c>
      <c r="C110" s="50" t="s">
        <v>201</v>
      </c>
      <c r="D110" s="51">
        <v>235327</v>
      </c>
      <c r="E110" s="51">
        <v>218060</v>
      </c>
      <c r="F110" s="52">
        <v>1560126329</v>
      </c>
      <c r="G110" s="52">
        <v>7155</v>
      </c>
      <c r="H110" s="53">
        <v>0.96199999999999997</v>
      </c>
      <c r="I110" s="53">
        <v>1.7999999999999999E-2</v>
      </c>
    </row>
    <row r="111" spans="2:9" x14ac:dyDescent="0.25">
      <c r="B111" s="50" t="s">
        <v>275</v>
      </c>
      <c r="C111" s="50" t="s">
        <v>284</v>
      </c>
      <c r="D111" s="51">
        <v>220</v>
      </c>
      <c r="E111" s="51">
        <v>189</v>
      </c>
      <c r="F111" s="52">
        <v>1275422</v>
      </c>
      <c r="G111" s="52">
        <v>6748</v>
      </c>
      <c r="H111" s="53">
        <v>0.46600000000000003</v>
      </c>
      <c r="I111" s="53">
        <v>0.33900000000000002</v>
      </c>
    </row>
    <row r="112" spans="2:9" x14ac:dyDescent="0.25">
      <c r="B112" s="50" t="s">
        <v>202</v>
      </c>
      <c r="C112" s="50" t="s">
        <v>178</v>
      </c>
      <c r="D112" s="51">
        <v>75033</v>
      </c>
      <c r="E112" s="51">
        <v>72823</v>
      </c>
      <c r="F112" s="52">
        <v>537041949</v>
      </c>
      <c r="G112" s="52">
        <v>7375</v>
      </c>
      <c r="H112" s="53">
        <v>0.82299999999999995</v>
      </c>
      <c r="I112" s="53">
        <v>0.157</v>
      </c>
    </row>
    <row r="113" spans="2:9" x14ac:dyDescent="0.25">
      <c r="B113" s="50" t="s">
        <v>203</v>
      </c>
      <c r="C113" s="50" t="s">
        <v>3</v>
      </c>
      <c r="D113" s="51">
        <v>103199</v>
      </c>
      <c r="E113" s="51">
        <v>100077</v>
      </c>
      <c r="F113" s="52">
        <v>792162697</v>
      </c>
      <c r="G113" s="52">
        <v>7916</v>
      </c>
      <c r="H113" s="53">
        <v>0.89600000000000002</v>
      </c>
      <c r="I113" s="53">
        <v>7.2999999999999995E-2</v>
      </c>
    </row>
    <row r="114" spans="2:9" x14ac:dyDescent="0.25">
      <c r="B114" s="50" t="s">
        <v>205</v>
      </c>
      <c r="C114" s="50" t="s">
        <v>206</v>
      </c>
      <c r="D114" s="51">
        <v>7159</v>
      </c>
      <c r="E114" s="51">
        <v>6601</v>
      </c>
      <c r="F114" s="52">
        <v>54938308</v>
      </c>
      <c r="G114" s="52">
        <v>8323</v>
      </c>
      <c r="H114" s="53">
        <v>0.95699999999999996</v>
      </c>
      <c r="I114" s="53">
        <v>2.3E-2</v>
      </c>
    </row>
    <row r="115" spans="2:9" x14ac:dyDescent="0.25">
      <c r="B115" s="54" t="s">
        <v>276</v>
      </c>
      <c r="C115" s="54" t="s">
        <v>285</v>
      </c>
      <c r="D115" s="51">
        <v>230</v>
      </c>
      <c r="E115" s="51">
        <v>141</v>
      </c>
      <c r="F115" s="52">
        <v>1381000</v>
      </c>
      <c r="G115" s="52">
        <v>9794</v>
      </c>
      <c r="H115" s="55">
        <v>7.8E-2</v>
      </c>
      <c r="I115" s="55">
        <v>0.26200000000000001</v>
      </c>
    </row>
    <row r="116" spans="2:9" x14ac:dyDescent="0.25">
      <c r="B116" s="50" t="s">
        <v>207</v>
      </c>
      <c r="C116" s="50" t="s">
        <v>61</v>
      </c>
      <c r="D116" s="51">
        <v>490</v>
      </c>
      <c r="E116" s="51">
        <v>482</v>
      </c>
      <c r="F116" s="52">
        <v>3451079</v>
      </c>
      <c r="G116" s="52">
        <v>7160</v>
      </c>
      <c r="H116" s="53">
        <v>0.89200000000000002</v>
      </c>
      <c r="I116" s="53">
        <v>9.0999999999999998E-2</v>
      </c>
    </row>
    <row r="117" spans="2:9" x14ac:dyDescent="0.25">
      <c r="B117" s="54" t="s">
        <v>208</v>
      </c>
      <c r="C117" s="54" t="s">
        <v>39</v>
      </c>
      <c r="D117" s="51">
        <v>115</v>
      </c>
      <c r="E117" s="51">
        <v>109</v>
      </c>
      <c r="F117" s="52">
        <v>825864</v>
      </c>
      <c r="G117" s="52">
        <v>7577</v>
      </c>
      <c r="H117" s="55">
        <v>0.99099999999999999</v>
      </c>
      <c r="I117" s="55">
        <v>0</v>
      </c>
    </row>
    <row r="118" spans="2:9" x14ac:dyDescent="0.25">
      <c r="B118" s="50" t="s">
        <v>209</v>
      </c>
      <c r="C118" s="50" t="s">
        <v>35</v>
      </c>
      <c r="D118" s="51">
        <v>16</v>
      </c>
      <c r="E118" s="51">
        <v>15</v>
      </c>
      <c r="F118" s="52">
        <v>138500</v>
      </c>
      <c r="G118" s="52">
        <v>9233</v>
      </c>
      <c r="H118" s="53">
        <v>0.53300000000000003</v>
      </c>
      <c r="I118" s="53">
        <v>0.26700000000000002</v>
      </c>
    </row>
    <row r="119" spans="2:9" x14ac:dyDescent="0.25">
      <c r="B119" s="50" t="s">
        <v>212</v>
      </c>
      <c r="C119" s="50" t="s">
        <v>213</v>
      </c>
      <c r="D119" s="51">
        <v>15531</v>
      </c>
      <c r="E119" s="51">
        <v>14520</v>
      </c>
      <c r="F119" s="52">
        <v>110939169</v>
      </c>
      <c r="G119" s="52">
        <v>7640</v>
      </c>
      <c r="H119" s="53">
        <v>0.91600000000000004</v>
      </c>
      <c r="I119" s="53">
        <v>6.3E-2</v>
      </c>
    </row>
    <row r="120" spans="2:9" x14ac:dyDescent="0.25">
      <c r="B120" s="50" t="s">
        <v>214</v>
      </c>
      <c r="C120" s="50" t="s">
        <v>215</v>
      </c>
      <c r="D120" s="51">
        <v>12830</v>
      </c>
      <c r="E120" s="51">
        <v>12187</v>
      </c>
      <c r="F120" s="52">
        <v>93986647</v>
      </c>
      <c r="G120" s="52">
        <v>7712</v>
      </c>
      <c r="H120" s="53">
        <v>0.90700000000000003</v>
      </c>
      <c r="I120" s="53">
        <v>5.2999999999999999E-2</v>
      </c>
    </row>
    <row r="121" spans="2:9" x14ac:dyDescent="0.25">
      <c r="B121" s="50" t="s">
        <v>216</v>
      </c>
      <c r="C121" s="50" t="s">
        <v>217</v>
      </c>
      <c r="D121" s="51">
        <v>252071</v>
      </c>
      <c r="E121" s="51">
        <v>239882</v>
      </c>
      <c r="F121" s="52">
        <v>1693531722</v>
      </c>
      <c r="G121" s="52">
        <v>7060</v>
      </c>
      <c r="H121" s="53">
        <v>0.998</v>
      </c>
      <c r="I121" s="53">
        <v>1E-3</v>
      </c>
    </row>
    <row r="122" spans="2:9" x14ac:dyDescent="0.25">
      <c r="B122" s="50" t="s">
        <v>218</v>
      </c>
      <c r="C122" s="50" t="s">
        <v>166</v>
      </c>
      <c r="D122" s="51">
        <v>34805</v>
      </c>
      <c r="E122" s="51">
        <v>33080</v>
      </c>
      <c r="F122" s="52">
        <v>257223193</v>
      </c>
      <c r="G122" s="52">
        <v>7776</v>
      </c>
      <c r="H122" s="53">
        <v>0.96799999999999997</v>
      </c>
      <c r="I122" s="53">
        <v>2.8000000000000001E-2</v>
      </c>
    </row>
    <row r="123" spans="2:9" x14ac:dyDescent="0.25">
      <c r="B123" s="50" t="s">
        <v>219</v>
      </c>
      <c r="C123" s="50" t="s">
        <v>61</v>
      </c>
      <c r="D123" s="51">
        <v>172</v>
      </c>
      <c r="E123" s="51">
        <v>150</v>
      </c>
      <c r="F123" s="52">
        <v>156055</v>
      </c>
      <c r="G123" s="52">
        <v>1040</v>
      </c>
      <c r="H123" s="53">
        <v>0.97299999999999998</v>
      </c>
      <c r="I123" s="53">
        <v>0</v>
      </c>
    </row>
    <row r="124" spans="2:9" x14ac:dyDescent="0.25">
      <c r="B124" s="50" t="s">
        <v>220</v>
      </c>
      <c r="C124" s="50" t="s">
        <v>7</v>
      </c>
      <c r="D124" s="51">
        <v>3707</v>
      </c>
      <c r="E124" s="51">
        <v>3299</v>
      </c>
      <c r="F124" s="52">
        <v>11869944</v>
      </c>
      <c r="G124" s="52">
        <v>3598</v>
      </c>
      <c r="H124" s="53">
        <v>0.95899999999999996</v>
      </c>
      <c r="I124" s="53">
        <v>1.4999999999999999E-2</v>
      </c>
    </row>
    <row r="125" spans="2:9" x14ac:dyDescent="0.25">
      <c r="B125" s="50" t="s">
        <v>221</v>
      </c>
      <c r="C125" s="50" t="s">
        <v>35</v>
      </c>
      <c r="D125" s="51">
        <v>98</v>
      </c>
      <c r="E125" s="51">
        <v>84</v>
      </c>
      <c r="F125" s="52">
        <v>777417</v>
      </c>
      <c r="G125" s="52">
        <v>9255</v>
      </c>
      <c r="H125" s="53">
        <v>0.67900000000000005</v>
      </c>
      <c r="I125" s="53">
        <v>0.16700000000000001</v>
      </c>
    </row>
    <row r="126" spans="2:9" x14ac:dyDescent="0.25">
      <c r="B126" s="50" t="s">
        <v>222</v>
      </c>
      <c r="C126" s="50" t="s">
        <v>223</v>
      </c>
      <c r="D126" s="51">
        <v>1435</v>
      </c>
      <c r="E126" s="51">
        <v>1354</v>
      </c>
      <c r="F126" s="52">
        <v>12316761</v>
      </c>
      <c r="G126" s="52">
        <v>9097</v>
      </c>
      <c r="H126" s="53">
        <v>0.94</v>
      </c>
      <c r="I126" s="53">
        <v>2.4E-2</v>
      </c>
    </row>
    <row r="127" spans="2:9" x14ac:dyDescent="0.25">
      <c r="B127" s="50" t="s">
        <v>224</v>
      </c>
      <c r="C127" s="50" t="s">
        <v>225</v>
      </c>
      <c r="D127" s="51">
        <v>13623</v>
      </c>
      <c r="E127" s="51">
        <v>13343</v>
      </c>
      <c r="F127" s="52">
        <v>104710182</v>
      </c>
      <c r="G127" s="52">
        <v>7848</v>
      </c>
      <c r="H127" s="53">
        <v>0.999</v>
      </c>
      <c r="I127" s="53">
        <v>1E-3</v>
      </c>
    </row>
    <row r="128" spans="2:9" x14ac:dyDescent="0.25">
      <c r="B128" s="50" t="s">
        <v>226</v>
      </c>
      <c r="C128" s="50" t="s">
        <v>227</v>
      </c>
      <c r="D128" s="51">
        <v>5739</v>
      </c>
      <c r="E128" s="51">
        <v>5501</v>
      </c>
      <c r="F128" s="52">
        <v>50495669</v>
      </c>
      <c r="G128" s="52">
        <v>9179</v>
      </c>
      <c r="H128" s="53">
        <v>0.92500000000000004</v>
      </c>
      <c r="I128" s="53">
        <v>4.1000000000000002E-2</v>
      </c>
    </row>
    <row r="129" spans="2:9" x14ac:dyDescent="0.25">
      <c r="B129" s="50" t="s">
        <v>228</v>
      </c>
      <c r="C129" s="50" t="s">
        <v>229</v>
      </c>
      <c r="D129" s="51">
        <v>1805</v>
      </c>
      <c r="E129" s="51">
        <v>1746</v>
      </c>
      <c r="F129" s="52">
        <v>12957058</v>
      </c>
      <c r="G129" s="52">
        <v>7421</v>
      </c>
      <c r="H129" s="53">
        <v>0.95199999999999996</v>
      </c>
      <c r="I129" s="53">
        <v>0.04</v>
      </c>
    </row>
    <row r="130" spans="2:9" x14ac:dyDescent="0.25">
      <c r="B130" s="50" t="s">
        <v>234</v>
      </c>
      <c r="C130" s="50" t="s">
        <v>61</v>
      </c>
      <c r="D130" s="51">
        <v>95</v>
      </c>
      <c r="E130" s="51">
        <v>79</v>
      </c>
      <c r="F130" s="52">
        <v>517936</v>
      </c>
      <c r="G130" s="52">
        <v>6556</v>
      </c>
      <c r="H130" s="53">
        <v>0.68400000000000005</v>
      </c>
      <c r="I130" s="53">
        <v>5.0999999999999997E-2</v>
      </c>
    </row>
    <row r="131" spans="2:9" x14ac:dyDescent="0.25">
      <c r="B131" s="50" t="s">
        <v>241</v>
      </c>
      <c r="C131" s="50" t="s">
        <v>242</v>
      </c>
      <c r="D131" s="51">
        <v>316</v>
      </c>
      <c r="E131" s="51">
        <v>292</v>
      </c>
      <c r="F131" s="52">
        <v>2296169</v>
      </c>
      <c r="G131" s="52">
        <v>7864</v>
      </c>
      <c r="H131" s="53">
        <v>0.99299999999999999</v>
      </c>
      <c r="I131" s="53">
        <v>7.0000000000000001E-3</v>
      </c>
    </row>
    <row r="132" spans="2:9" x14ac:dyDescent="0.25">
      <c r="B132" s="50" t="s">
        <v>243</v>
      </c>
      <c r="C132" s="50" t="s">
        <v>146</v>
      </c>
      <c r="D132" s="51">
        <v>7115</v>
      </c>
      <c r="E132" s="51">
        <v>6631</v>
      </c>
      <c r="F132" s="52">
        <v>39133639</v>
      </c>
      <c r="G132" s="52">
        <v>5902</v>
      </c>
      <c r="H132" s="53">
        <v>0.93799999999999994</v>
      </c>
      <c r="I132" s="53">
        <v>2.4E-2</v>
      </c>
    </row>
    <row r="133" spans="2:9" x14ac:dyDescent="0.25">
      <c r="B133" s="50" t="s">
        <v>244</v>
      </c>
      <c r="C133" s="50" t="s">
        <v>245</v>
      </c>
      <c r="D133" s="51">
        <v>665</v>
      </c>
      <c r="E133" s="51">
        <v>639</v>
      </c>
      <c r="F133" s="52">
        <v>5936774</v>
      </c>
      <c r="G133" s="52">
        <v>9291</v>
      </c>
      <c r="H133" s="53">
        <v>0.98599999999999999</v>
      </c>
      <c r="I133" s="53">
        <v>5.0000000000000001E-3</v>
      </c>
    </row>
    <row r="134" spans="2:9" x14ac:dyDescent="0.25">
      <c r="B134" s="50" t="s">
        <v>246</v>
      </c>
      <c r="C134" s="50" t="s">
        <v>247</v>
      </c>
      <c r="D134" s="51">
        <v>21669</v>
      </c>
      <c r="E134" s="51">
        <v>19796</v>
      </c>
      <c r="F134" s="52">
        <v>146172947</v>
      </c>
      <c r="G134" s="52">
        <v>7384</v>
      </c>
      <c r="H134" s="53">
        <v>0.97199999999999998</v>
      </c>
      <c r="I134" s="53">
        <v>1.6E-2</v>
      </c>
    </row>
    <row r="135" spans="2:9" x14ac:dyDescent="0.25">
      <c r="B135" s="50" t="s">
        <v>248</v>
      </c>
      <c r="C135" s="50" t="s">
        <v>35</v>
      </c>
      <c r="D135" s="51">
        <v>54</v>
      </c>
      <c r="E135" s="51">
        <v>43</v>
      </c>
      <c r="F135" s="52">
        <v>425500</v>
      </c>
      <c r="G135" s="52">
        <v>9895</v>
      </c>
      <c r="H135" s="53">
        <v>0.58099999999999996</v>
      </c>
      <c r="I135" s="53">
        <v>0.16300000000000001</v>
      </c>
    </row>
    <row r="136" spans="2:9" x14ac:dyDescent="0.25">
      <c r="B136" s="50" t="s">
        <v>249</v>
      </c>
      <c r="C136" s="50" t="s">
        <v>250</v>
      </c>
      <c r="D136" s="51">
        <v>15261</v>
      </c>
      <c r="E136" s="51">
        <v>15106</v>
      </c>
      <c r="F136" s="52">
        <v>117007251</v>
      </c>
      <c r="G136" s="52">
        <v>7746</v>
      </c>
      <c r="H136" s="53">
        <v>0.996</v>
      </c>
      <c r="I136" s="53">
        <v>2E-3</v>
      </c>
    </row>
    <row r="137" spans="2:9" x14ac:dyDescent="0.25">
      <c r="B137" s="50" t="s">
        <v>251</v>
      </c>
      <c r="C137" s="50" t="s">
        <v>104</v>
      </c>
      <c r="D137" s="51">
        <v>50</v>
      </c>
      <c r="E137" s="51">
        <v>46</v>
      </c>
      <c r="F137" s="52">
        <v>428726</v>
      </c>
      <c r="G137" s="52">
        <v>9320</v>
      </c>
      <c r="H137" s="53">
        <v>0.87</v>
      </c>
      <c r="I137" s="53">
        <v>8.6999999999999994E-2</v>
      </c>
    </row>
    <row r="138" spans="2:9" x14ac:dyDescent="0.25">
      <c r="B138" s="50" t="s">
        <v>252</v>
      </c>
      <c r="C138" s="50" t="s">
        <v>253</v>
      </c>
      <c r="D138" s="51">
        <v>10052</v>
      </c>
      <c r="E138" s="51">
        <v>9808</v>
      </c>
      <c r="F138" s="52">
        <v>78317452</v>
      </c>
      <c r="G138" s="52">
        <v>7985</v>
      </c>
      <c r="H138" s="53">
        <v>0.98299999999999998</v>
      </c>
      <c r="I138" s="53">
        <v>1.2999999999999999E-2</v>
      </c>
    </row>
    <row r="139" spans="2:9" x14ac:dyDescent="0.25">
      <c r="B139" s="50" t="s">
        <v>254</v>
      </c>
      <c r="C139" s="50" t="s">
        <v>255</v>
      </c>
      <c r="D139" s="51">
        <v>4478</v>
      </c>
      <c r="E139" s="51">
        <v>4314</v>
      </c>
      <c r="F139" s="52">
        <v>35100955</v>
      </c>
      <c r="G139" s="52">
        <v>8137</v>
      </c>
      <c r="H139" s="53">
        <v>0.78600000000000003</v>
      </c>
      <c r="I139" s="53">
        <v>0.17100000000000001</v>
      </c>
    </row>
    <row r="140" spans="2:9" x14ac:dyDescent="0.25">
      <c r="B140" s="50" t="s">
        <v>256</v>
      </c>
      <c r="C140" s="50" t="s">
        <v>166</v>
      </c>
      <c r="D140" s="51">
        <v>12147</v>
      </c>
      <c r="E140" s="51">
        <v>11897</v>
      </c>
      <c r="F140" s="52">
        <v>108362734</v>
      </c>
      <c r="G140" s="52">
        <v>9108</v>
      </c>
      <c r="H140" s="53">
        <v>0.95799999999999996</v>
      </c>
      <c r="I140" s="53">
        <v>3.3000000000000002E-2</v>
      </c>
    </row>
    <row r="141" spans="2:9" x14ac:dyDescent="0.25">
      <c r="B141" s="50" t="s">
        <v>257</v>
      </c>
      <c r="C141" s="50" t="s">
        <v>258</v>
      </c>
      <c r="D141" s="51">
        <v>659</v>
      </c>
      <c r="E141" s="51">
        <v>556</v>
      </c>
      <c r="F141" s="52">
        <v>5291521</v>
      </c>
      <c r="G141" s="52">
        <v>9517</v>
      </c>
      <c r="H141" s="53">
        <v>0.77300000000000002</v>
      </c>
      <c r="I141" s="53">
        <v>0.104</v>
      </c>
    </row>
    <row r="142" spans="2:9" x14ac:dyDescent="0.25">
      <c r="B142" s="50" t="s">
        <v>259</v>
      </c>
      <c r="C142" s="50" t="s">
        <v>258</v>
      </c>
      <c r="D142" s="51">
        <v>172</v>
      </c>
      <c r="E142" s="51">
        <v>163</v>
      </c>
      <c r="F142" s="52">
        <v>1527481</v>
      </c>
      <c r="G142" s="52">
        <v>9371</v>
      </c>
      <c r="H142" s="53">
        <v>0.67500000000000004</v>
      </c>
      <c r="I142" s="53">
        <v>0.19600000000000001</v>
      </c>
    </row>
    <row r="143" spans="2:9" x14ac:dyDescent="0.25">
      <c r="B143" s="50" t="s">
        <v>260</v>
      </c>
      <c r="C143" s="50" t="s">
        <v>7</v>
      </c>
      <c r="D143" s="51">
        <v>569</v>
      </c>
      <c r="E143" s="51">
        <v>560</v>
      </c>
      <c r="F143" s="52">
        <v>5275660</v>
      </c>
      <c r="G143" s="52">
        <v>9421</v>
      </c>
      <c r="H143" s="53">
        <v>0.996</v>
      </c>
      <c r="I143" s="53">
        <v>4.0000000000000001E-3</v>
      </c>
    </row>
    <row r="144" spans="2:9" x14ac:dyDescent="0.25">
      <c r="B144" s="50"/>
      <c r="C144" s="50"/>
      <c r="D144" s="51"/>
      <c r="E144" s="51"/>
      <c r="F144" s="52"/>
      <c r="G144" s="52"/>
      <c r="H144" s="53"/>
      <c r="I144" s="53"/>
    </row>
    <row r="145" spans="2:9" x14ac:dyDescent="0.25">
      <c r="B145" s="50"/>
      <c r="C145" s="50"/>
      <c r="D145" s="51"/>
      <c r="E145" s="51"/>
      <c r="F145" s="52"/>
      <c r="G145" s="52"/>
      <c r="H145" s="53"/>
      <c r="I145" s="53"/>
    </row>
    <row r="146" spans="2:9" x14ac:dyDescent="0.25">
      <c r="B146" s="50"/>
      <c r="C146" s="50"/>
      <c r="D146" s="51"/>
      <c r="E146" s="51"/>
      <c r="F146" s="52"/>
      <c r="G146" s="52"/>
      <c r="H146" s="53"/>
      <c r="I146" s="53"/>
    </row>
    <row r="147" spans="2:9" x14ac:dyDescent="0.25">
      <c r="B147" s="50"/>
      <c r="C147" s="50"/>
      <c r="D147" s="51"/>
      <c r="E147" s="51"/>
      <c r="F147" s="52"/>
      <c r="G147" s="52"/>
      <c r="H147" s="53"/>
      <c r="I147" s="53"/>
    </row>
    <row r="148" spans="2:9" x14ac:dyDescent="0.25">
      <c r="B148" s="50"/>
      <c r="C148" s="50"/>
      <c r="D148" s="51"/>
      <c r="E148" s="51"/>
      <c r="F148" s="52"/>
      <c r="G148" s="52"/>
      <c r="H148" s="53"/>
      <c r="I148" s="53"/>
    </row>
    <row r="149" spans="2:9" x14ac:dyDescent="0.25">
      <c r="B149" s="50"/>
      <c r="C149" s="50"/>
      <c r="D149" s="51"/>
      <c r="E149" s="51"/>
      <c r="F149" s="52"/>
      <c r="G149" s="52"/>
      <c r="H149" s="53"/>
      <c r="I149" s="53"/>
    </row>
    <row r="150" spans="2:9" x14ac:dyDescent="0.25">
      <c r="B150" s="50"/>
      <c r="C150" s="50"/>
      <c r="D150" s="51"/>
      <c r="E150" s="51"/>
      <c r="F150" s="52"/>
      <c r="G150" s="52"/>
      <c r="H150" s="53"/>
      <c r="I150" s="53"/>
    </row>
    <row r="151" spans="2:9" x14ac:dyDescent="0.25">
      <c r="B151" s="50"/>
      <c r="C151" s="50"/>
      <c r="D151" s="51"/>
      <c r="E151" s="51"/>
      <c r="F151" s="52"/>
      <c r="G151" s="52"/>
      <c r="H151" s="53"/>
      <c r="I151" s="53"/>
    </row>
    <row r="152" spans="2:9" x14ac:dyDescent="0.25">
      <c r="B152" s="50"/>
      <c r="C152" s="50"/>
      <c r="D152" s="51"/>
      <c r="E152" s="51"/>
      <c r="F152" s="52"/>
      <c r="G152" s="52"/>
      <c r="H152" s="53"/>
      <c r="I152" s="53"/>
    </row>
    <row r="153" spans="2:9" x14ac:dyDescent="0.25">
      <c r="B153" s="50"/>
      <c r="C153" s="50"/>
      <c r="D153" s="51"/>
      <c r="E153" s="51"/>
      <c r="F153" s="52"/>
      <c r="G153" s="52"/>
      <c r="H153" s="53"/>
      <c r="I153" s="53"/>
    </row>
    <row r="154" spans="2:9" x14ac:dyDescent="0.25">
      <c r="B154" s="50"/>
      <c r="C154" s="50"/>
      <c r="D154" s="51"/>
      <c r="E154" s="51"/>
      <c r="F154" s="52"/>
      <c r="G154" s="52"/>
      <c r="H154" s="53"/>
      <c r="I154" s="53"/>
    </row>
    <row r="155" spans="2:9" x14ac:dyDescent="0.25">
      <c r="B155" s="50"/>
      <c r="C155" s="50"/>
      <c r="D155" s="51"/>
      <c r="E155" s="51"/>
      <c r="F155" s="52"/>
      <c r="G155" s="52"/>
      <c r="H155" s="53"/>
      <c r="I155" s="53"/>
    </row>
    <row r="156" spans="2:9" x14ac:dyDescent="0.25">
      <c r="B156" s="50"/>
      <c r="C156" s="50"/>
      <c r="D156" s="51"/>
      <c r="E156" s="51"/>
      <c r="F156" s="52"/>
      <c r="G156" s="52"/>
      <c r="H156" s="53"/>
      <c r="I156" s="53"/>
    </row>
    <row r="157" spans="2:9" x14ac:dyDescent="0.25">
      <c r="B157" s="50"/>
      <c r="C157" s="50"/>
      <c r="D157" s="51"/>
      <c r="E157" s="51"/>
      <c r="F157" s="52"/>
      <c r="G157" s="52"/>
      <c r="H157" s="53"/>
      <c r="I157" s="53"/>
    </row>
    <row r="158" spans="2:9" x14ac:dyDescent="0.25">
      <c r="B158" s="50"/>
      <c r="C158" s="50"/>
      <c r="D158" s="51"/>
      <c r="E158" s="51"/>
      <c r="F158" s="52"/>
      <c r="G158" s="52"/>
      <c r="H158" s="53"/>
      <c r="I158" s="53"/>
    </row>
    <row r="159" spans="2:9" x14ac:dyDescent="0.25">
      <c r="B159" s="50"/>
      <c r="C159" s="50"/>
      <c r="D159" s="51"/>
      <c r="E159" s="51"/>
      <c r="F159" s="52"/>
      <c r="G159" s="52"/>
      <c r="H159" s="53"/>
      <c r="I159" s="53"/>
    </row>
    <row r="160" spans="2:9" x14ac:dyDescent="0.25">
      <c r="B160" s="50"/>
      <c r="C160" s="50"/>
      <c r="D160" s="51"/>
      <c r="E160" s="51"/>
      <c r="F160" s="52"/>
      <c r="G160" s="52"/>
      <c r="H160" s="53"/>
      <c r="I160" s="53"/>
    </row>
    <row r="161" spans="2:9" x14ac:dyDescent="0.25">
      <c r="B161" s="50"/>
      <c r="C161" s="50"/>
      <c r="D161" s="51"/>
      <c r="E161" s="51"/>
      <c r="F161" s="52"/>
      <c r="G161" s="52"/>
      <c r="H161" s="53"/>
      <c r="I161" s="53"/>
    </row>
    <row r="162" spans="2:9" x14ac:dyDescent="0.25">
      <c r="B162" s="50"/>
      <c r="C162" s="50"/>
      <c r="D162" s="51"/>
      <c r="E162" s="51"/>
      <c r="F162" s="52"/>
      <c r="G162" s="52"/>
      <c r="H162" s="53"/>
      <c r="I162" s="53"/>
    </row>
    <row r="163" spans="2:9" x14ac:dyDescent="0.25">
      <c r="B163" s="50"/>
      <c r="C163" s="50"/>
      <c r="D163" s="51"/>
      <c r="E163" s="51"/>
      <c r="F163" s="52"/>
      <c r="G163" s="52"/>
      <c r="H163" s="53"/>
      <c r="I163" s="53"/>
    </row>
    <row r="164" spans="2:9" x14ac:dyDescent="0.25">
      <c r="B164" s="50"/>
      <c r="C164" s="50"/>
      <c r="D164" s="51"/>
      <c r="E164" s="51"/>
      <c r="F164" s="52"/>
      <c r="G164" s="52"/>
      <c r="H164" s="53"/>
      <c r="I164" s="53"/>
    </row>
    <row r="165" spans="2:9" x14ac:dyDescent="0.25">
      <c r="B165" s="50"/>
      <c r="C165" s="50"/>
      <c r="D165" s="51"/>
      <c r="E165" s="51"/>
      <c r="F165" s="52"/>
      <c r="G165" s="52"/>
      <c r="H165" s="53"/>
      <c r="I165" s="53"/>
    </row>
  </sheetData>
  <sheetProtection sort="0" autoFilter="0"/>
  <protectedRanges>
    <protectedRange sqref="B3:I3" name="Range1"/>
  </protectedRanges>
  <autoFilter ref="B3:I128" xr:uid="{00000000-0009-0000-0000-000001000000}">
    <sortState ref="B4:I139">
      <sortCondition ref="B3:B132"/>
    </sortState>
  </autoFilter>
  <mergeCells count="2">
    <mergeCell ref="B2:C2"/>
    <mergeCell ref="D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8" t="s">
        <v>307</v>
      </c>
      <c r="C2" s="109"/>
    </row>
    <row r="3" spans="1:3" ht="16.5" x14ac:dyDescent="0.3">
      <c r="B3" s="64" t="s">
        <v>308</v>
      </c>
      <c r="C3" s="64" t="s">
        <v>309</v>
      </c>
    </row>
    <row r="4" spans="1:3" ht="49.5" x14ac:dyDescent="0.25">
      <c r="B4" s="65" t="s">
        <v>311</v>
      </c>
      <c r="C4" s="66" t="s">
        <v>339</v>
      </c>
    </row>
    <row r="5" spans="1:3" ht="66" x14ac:dyDescent="0.25">
      <c r="B5" s="67" t="s">
        <v>333</v>
      </c>
      <c r="C5" s="66" t="s">
        <v>340</v>
      </c>
    </row>
    <row r="6" spans="1:3" ht="33" x14ac:dyDescent="0.25">
      <c r="B6" s="65" t="s">
        <v>324</v>
      </c>
      <c r="C6" s="66" t="s">
        <v>341</v>
      </c>
    </row>
    <row r="7" spans="1:3" ht="33" x14ac:dyDescent="0.25">
      <c r="B7" s="67" t="s">
        <v>267</v>
      </c>
      <c r="C7" s="66" t="s">
        <v>342</v>
      </c>
    </row>
    <row r="8" spans="1:3" ht="16.5" x14ac:dyDescent="0.25">
      <c r="B8" s="67" t="s">
        <v>266</v>
      </c>
      <c r="C8" s="68" t="s">
        <v>343</v>
      </c>
    </row>
    <row r="9" spans="1:3" ht="16.5" x14ac:dyDescent="0.25">
      <c r="B9" s="67" t="s">
        <v>332</v>
      </c>
      <c r="C9" s="66" t="s">
        <v>344</v>
      </c>
    </row>
    <row r="10" spans="1:3" ht="148.5" x14ac:dyDescent="0.25">
      <c r="B10" s="67" t="s">
        <v>334</v>
      </c>
      <c r="C10" s="66" t="s">
        <v>345</v>
      </c>
    </row>
    <row r="11" spans="1:3" ht="33" x14ac:dyDescent="0.25">
      <c r="B11" s="67" t="s">
        <v>335</v>
      </c>
      <c r="C11" s="66" t="s">
        <v>346</v>
      </c>
    </row>
    <row r="12" spans="1:3" ht="33" x14ac:dyDescent="0.25">
      <c r="B12" s="67" t="s">
        <v>310</v>
      </c>
      <c r="C12" s="66" t="s">
        <v>347</v>
      </c>
    </row>
    <row r="13" spans="1:3" ht="66" x14ac:dyDescent="0.25">
      <c r="B13" s="65" t="s">
        <v>312</v>
      </c>
      <c r="C13" s="66" t="s">
        <v>350</v>
      </c>
    </row>
    <row r="14" spans="1:3" ht="15" customHeight="1" x14ac:dyDescent="0.25">
      <c r="B14" s="67" t="s">
        <v>336</v>
      </c>
      <c r="C14" s="66" t="s">
        <v>348</v>
      </c>
    </row>
    <row r="15" spans="1:3" ht="66" x14ac:dyDescent="0.25">
      <c r="B15" s="67" t="s">
        <v>331</v>
      </c>
      <c r="C15" s="66" t="s">
        <v>349</v>
      </c>
    </row>
  </sheetData>
  <sheetProtection algorithmName="SHA-256" hashValue="R1aIivoJCnfCAY2ld5f3/mxKbQpQ8/WJCSonRkqHb6Q=" saltValue="sj8rqlXMRQcqVAeDIHOjng==" spinCount="100000" sheet="1" objects="1" scenarios="1"/>
  <sortState ref="B4:C15">
    <sortCondition ref="B4:B15"/>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62" customFormat="1" ht="115.5" customHeight="1" thickTop="1" thickBot="1" x14ac:dyDescent="0.35">
      <c r="A1" s="61"/>
      <c r="B1" s="9"/>
      <c r="C1" s="10"/>
    </row>
    <row r="2" spans="1:3" s="63" customFormat="1" ht="21.75" thickTop="1" thickBot="1" x14ac:dyDescent="0.4">
      <c r="B2" s="108" t="s">
        <v>312</v>
      </c>
      <c r="C2" s="109"/>
    </row>
    <row r="3" spans="1:3" s="63" customFormat="1" ht="21" thickBot="1" x14ac:dyDescent="0.4"/>
    <row r="4" spans="1:3" s="63" customFormat="1" ht="54" customHeight="1" thickBot="1" x14ac:dyDescent="0.4">
      <c r="B4" s="110" t="s">
        <v>338</v>
      </c>
      <c r="C4" s="111"/>
    </row>
    <row r="5" spans="1:3" s="63" customFormat="1" ht="21" thickBot="1" x14ac:dyDescent="0.4"/>
    <row r="6" spans="1:3" ht="17.25" thickBot="1" x14ac:dyDescent="0.35">
      <c r="B6" s="42" t="s">
        <v>287</v>
      </c>
      <c r="C6" s="43" t="s">
        <v>288</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270</v>
      </c>
      <c r="C28" s="1" t="s">
        <v>282</v>
      </c>
    </row>
    <row r="29" spans="2:3" x14ac:dyDescent="0.3">
      <c r="B29" s="1" t="s">
        <v>272</v>
      </c>
      <c r="C29" s="1" t="s">
        <v>282</v>
      </c>
    </row>
    <row r="30" spans="2:3" x14ac:dyDescent="0.3">
      <c r="B30" s="1" t="s">
        <v>177</v>
      </c>
      <c r="C30" s="1" t="s">
        <v>178</v>
      </c>
    </row>
    <row r="31" spans="2:3" x14ac:dyDescent="0.3">
      <c r="B31" s="1" t="s">
        <v>273</v>
      </c>
      <c r="C31" s="1" t="s">
        <v>283</v>
      </c>
    </row>
    <row r="32" spans="2:3" x14ac:dyDescent="0.3">
      <c r="B32" s="1" t="s">
        <v>274</v>
      </c>
      <c r="C32" s="1" t="s">
        <v>274</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277</v>
      </c>
      <c r="C36" s="1" t="s">
        <v>286</v>
      </c>
    </row>
    <row r="37" spans="2:3" x14ac:dyDescent="0.3">
      <c r="B37" s="1" t="s">
        <v>210</v>
      </c>
      <c r="C37" s="1" t="s">
        <v>211</v>
      </c>
    </row>
    <row r="38" spans="2:3" x14ac:dyDescent="0.3">
      <c r="B38" s="1" t="s">
        <v>278</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161"/>
  <sheetViews>
    <sheetView workbookViewId="0"/>
  </sheetViews>
  <sheetFormatPr defaultRowHeight="16.5" x14ac:dyDescent="0.3"/>
  <cols>
    <col min="1" max="1" width="15" style="69" customWidth="1"/>
    <col min="2" max="2" width="68.7109375" bestFit="1" customWidth="1"/>
    <col min="3" max="3" width="71" bestFit="1" customWidth="1"/>
    <col min="4" max="7" width="20.28515625" style="7" customWidth="1"/>
    <col min="8" max="9" width="20.28515625" customWidth="1"/>
    <col min="10" max="15" width="20.28515625" style="8" customWidth="1"/>
    <col min="16" max="25" width="20.28515625" customWidth="1"/>
  </cols>
  <sheetData>
    <row r="1" spans="1:25" s="44" customFormat="1" ht="50.25" thickBot="1" x14ac:dyDescent="0.3">
      <c r="A1" s="70" t="s">
        <v>293</v>
      </c>
      <c r="B1" s="41" t="s">
        <v>294</v>
      </c>
      <c r="C1" s="41" t="s">
        <v>295</v>
      </c>
      <c r="D1" s="40" t="s">
        <v>296</v>
      </c>
      <c r="E1" s="40" t="s">
        <v>297</v>
      </c>
      <c r="F1" s="40" t="s">
        <v>298</v>
      </c>
      <c r="G1" s="40" t="s">
        <v>325</v>
      </c>
      <c r="H1" s="41" t="s">
        <v>299</v>
      </c>
      <c r="I1" s="41" t="s">
        <v>300</v>
      </c>
      <c r="J1" s="45" t="s">
        <v>316</v>
      </c>
      <c r="K1" s="45" t="s">
        <v>317</v>
      </c>
      <c r="L1" s="45" t="s">
        <v>318</v>
      </c>
      <c r="M1" s="45" t="s">
        <v>326</v>
      </c>
      <c r="N1" s="45" t="s">
        <v>301</v>
      </c>
      <c r="O1" s="45" t="s">
        <v>327</v>
      </c>
      <c r="P1" s="40" t="s">
        <v>329</v>
      </c>
      <c r="Q1" s="40" t="s">
        <v>302</v>
      </c>
      <c r="R1" s="40" t="s">
        <v>303</v>
      </c>
      <c r="S1" s="40" t="s">
        <v>304</v>
      </c>
      <c r="T1" s="40" t="s">
        <v>328</v>
      </c>
      <c r="U1" s="41" t="s">
        <v>305</v>
      </c>
      <c r="V1" s="41" t="s">
        <v>306</v>
      </c>
      <c r="W1" s="45" t="s">
        <v>319</v>
      </c>
      <c r="X1" s="45" t="s">
        <v>320</v>
      </c>
      <c r="Y1" s="45" t="s">
        <v>321</v>
      </c>
    </row>
    <row r="2" spans="1:25" x14ac:dyDescent="0.3">
      <c r="A2" s="69">
        <v>44003</v>
      </c>
      <c r="B2" s="1" t="s">
        <v>280</v>
      </c>
      <c r="C2" s="1" t="s">
        <v>279</v>
      </c>
      <c r="D2" s="2">
        <v>2407930</v>
      </c>
      <c r="E2" s="2">
        <v>2277506</v>
      </c>
      <c r="F2" s="2">
        <v>43964</v>
      </c>
      <c r="G2" s="2">
        <v>86637</v>
      </c>
      <c r="H2" s="3">
        <v>17062758052</v>
      </c>
      <c r="I2" s="3">
        <v>7492</v>
      </c>
      <c r="J2" s="39">
        <v>0.95</v>
      </c>
      <c r="K2" s="39">
        <v>3.5000000000000003E-2</v>
      </c>
      <c r="L2" s="39">
        <v>1.4999999999999999E-2</v>
      </c>
      <c r="M2" s="39">
        <v>0.94599999999999995</v>
      </c>
      <c r="N2" s="39">
        <v>1.7999999999999999E-2</v>
      </c>
      <c r="O2" s="39">
        <v>3.5999999999999997E-2</v>
      </c>
      <c r="P2" s="2">
        <v>99314</v>
      </c>
      <c r="Q2" s="2">
        <v>142548</v>
      </c>
      <c r="R2" s="2">
        <v>153237</v>
      </c>
      <c r="S2" s="2">
        <v>2003</v>
      </c>
      <c r="T2" s="2">
        <v>86637</v>
      </c>
      <c r="U2" s="3">
        <v>1158821731</v>
      </c>
      <c r="V2" s="3">
        <v>7562</v>
      </c>
      <c r="W2" s="39">
        <v>0.97399999999999998</v>
      </c>
      <c r="X2" s="39">
        <v>1.0999999999999999E-2</v>
      </c>
      <c r="Y2" s="39">
        <v>1.4999999999999999E-2</v>
      </c>
    </row>
    <row r="3" spans="1:25" x14ac:dyDescent="0.3">
      <c r="A3" s="69">
        <v>44003</v>
      </c>
      <c r="B3" s="1" t="s">
        <v>322</v>
      </c>
      <c r="C3" s="1" t="s">
        <v>279</v>
      </c>
      <c r="D3" s="2">
        <v>38</v>
      </c>
      <c r="E3" s="2">
        <v>33</v>
      </c>
      <c r="F3" s="2">
        <v>3</v>
      </c>
      <c r="G3" s="2">
        <v>2</v>
      </c>
      <c r="H3" s="3">
        <v>315740</v>
      </c>
      <c r="I3" s="3">
        <v>9568</v>
      </c>
      <c r="J3" s="39">
        <v>0.81799999999999995</v>
      </c>
      <c r="K3" s="39">
        <v>0.152</v>
      </c>
      <c r="L3" s="39">
        <v>0.03</v>
      </c>
      <c r="M3" s="39">
        <v>0.89200000000000002</v>
      </c>
      <c r="N3" s="39">
        <v>5.3999999999999999E-2</v>
      </c>
      <c r="O3" s="39">
        <v>5.3999999999999999E-2</v>
      </c>
      <c r="P3" s="2">
        <v>3</v>
      </c>
      <c r="Q3" s="2">
        <v>3</v>
      </c>
      <c r="R3" s="2">
        <v>3</v>
      </c>
      <c r="S3" s="2">
        <v>1</v>
      </c>
      <c r="T3" s="2">
        <v>2</v>
      </c>
      <c r="U3" s="3">
        <v>30000</v>
      </c>
      <c r="V3" s="3">
        <v>10000</v>
      </c>
      <c r="W3" s="39">
        <v>1</v>
      </c>
      <c r="X3" s="39">
        <v>0</v>
      </c>
      <c r="Y3" s="39">
        <v>0</v>
      </c>
    </row>
    <row r="4" spans="1:25" x14ac:dyDescent="0.3">
      <c r="A4" s="69">
        <v>44003</v>
      </c>
      <c r="B4" s="1" t="s">
        <v>2</v>
      </c>
      <c r="C4" s="1" t="s">
        <v>3</v>
      </c>
      <c r="D4" s="2">
        <v>177</v>
      </c>
      <c r="E4" s="2">
        <v>165</v>
      </c>
      <c r="F4" s="2">
        <v>4</v>
      </c>
      <c r="G4" s="2">
        <v>8</v>
      </c>
      <c r="H4" s="3">
        <v>1576476</v>
      </c>
      <c r="I4" s="3">
        <v>9554</v>
      </c>
      <c r="J4" s="39">
        <v>0.4</v>
      </c>
      <c r="K4" s="39">
        <v>0.47899999999999998</v>
      </c>
      <c r="L4" s="39">
        <v>0.121</v>
      </c>
      <c r="M4" s="39">
        <v>0.93200000000000005</v>
      </c>
      <c r="N4" s="39">
        <v>2.3E-2</v>
      </c>
      <c r="O4" s="39">
        <v>4.4999999999999998E-2</v>
      </c>
      <c r="P4" s="2">
        <v>20</v>
      </c>
      <c r="Q4" s="2">
        <v>15</v>
      </c>
      <c r="R4" s="2">
        <v>26</v>
      </c>
      <c r="S4" s="2">
        <v>1</v>
      </c>
      <c r="T4" s="2">
        <v>8</v>
      </c>
      <c r="U4" s="3">
        <v>257000</v>
      </c>
      <c r="V4" s="3">
        <v>9885</v>
      </c>
      <c r="W4" s="39">
        <v>0.80800000000000005</v>
      </c>
      <c r="X4" s="39">
        <v>0.115</v>
      </c>
      <c r="Y4" s="39">
        <v>7.6999999999999999E-2</v>
      </c>
    </row>
    <row r="5" spans="1:25" x14ac:dyDescent="0.3">
      <c r="A5" s="69">
        <v>44003</v>
      </c>
      <c r="B5" s="1" t="s">
        <v>4</v>
      </c>
      <c r="C5" s="1" t="s">
        <v>5</v>
      </c>
      <c r="D5" s="2">
        <v>168</v>
      </c>
      <c r="E5" s="2">
        <v>159</v>
      </c>
      <c r="F5" s="2">
        <v>1</v>
      </c>
      <c r="G5" s="2">
        <v>8</v>
      </c>
      <c r="H5" s="3">
        <v>1532423</v>
      </c>
      <c r="I5" s="3">
        <v>9638</v>
      </c>
      <c r="J5" s="39">
        <v>1</v>
      </c>
      <c r="K5" s="39">
        <v>0</v>
      </c>
      <c r="L5" s="39">
        <v>0</v>
      </c>
      <c r="M5" s="39">
        <v>0.94599999999999995</v>
      </c>
      <c r="N5" s="39">
        <v>6.0000000000000001E-3</v>
      </c>
      <c r="O5" s="39">
        <v>4.8000000000000001E-2</v>
      </c>
      <c r="P5" s="2">
        <v>5</v>
      </c>
      <c r="Q5" s="2">
        <v>18</v>
      </c>
      <c r="R5" s="2">
        <v>15</v>
      </c>
      <c r="S5" s="2">
        <v>0</v>
      </c>
      <c r="T5" s="2">
        <v>8</v>
      </c>
      <c r="U5" s="3">
        <v>135202</v>
      </c>
      <c r="V5" s="3">
        <v>9013</v>
      </c>
      <c r="W5" s="39">
        <v>1</v>
      </c>
      <c r="X5" s="39">
        <v>0</v>
      </c>
      <c r="Y5" s="39">
        <v>0</v>
      </c>
    </row>
    <row r="6" spans="1:25" x14ac:dyDescent="0.3">
      <c r="A6" s="69">
        <v>44003</v>
      </c>
      <c r="B6" s="1" t="s">
        <v>6</v>
      </c>
      <c r="C6" s="1" t="s">
        <v>7</v>
      </c>
      <c r="D6" s="2">
        <v>2387</v>
      </c>
      <c r="E6" s="2">
        <v>2162</v>
      </c>
      <c r="F6" s="2">
        <v>47</v>
      </c>
      <c r="G6" s="2">
        <v>178</v>
      </c>
      <c r="H6" s="3">
        <v>16335058</v>
      </c>
      <c r="I6" s="3">
        <v>7556</v>
      </c>
      <c r="J6" s="39">
        <v>0.82799999999999996</v>
      </c>
      <c r="K6" s="39">
        <v>7.1999999999999995E-2</v>
      </c>
      <c r="L6" s="39">
        <v>0.1</v>
      </c>
      <c r="M6" s="39">
        <v>0.90800000000000003</v>
      </c>
      <c r="N6" s="39">
        <v>1.7999999999999999E-2</v>
      </c>
      <c r="O6" s="39">
        <v>7.4999999999999997E-2</v>
      </c>
      <c r="P6" s="2">
        <v>177</v>
      </c>
      <c r="Q6" s="2">
        <v>135</v>
      </c>
      <c r="R6" s="2">
        <v>134</v>
      </c>
      <c r="S6" s="2">
        <v>0</v>
      </c>
      <c r="T6" s="2">
        <v>178</v>
      </c>
      <c r="U6" s="3">
        <v>1011634</v>
      </c>
      <c r="V6" s="3">
        <v>7550</v>
      </c>
      <c r="W6" s="39">
        <v>0.746</v>
      </c>
      <c r="X6" s="39">
        <v>5.1999999999999998E-2</v>
      </c>
      <c r="Y6" s="39">
        <v>0.20100000000000001</v>
      </c>
    </row>
    <row r="7" spans="1:25" x14ac:dyDescent="0.3">
      <c r="A7" s="69">
        <v>44003</v>
      </c>
      <c r="B7" s="1" t="s">
        <v>8</v>
      </c>
      <c r="C7" s="1" t="s">
        <v>9</v>
      </c>
      <c r="D7" s="2">
        <v>2299</v>
      </c>
      <c r="E7" s="2">
        <v>2176</v>
      </c>
      <c r="F7" s="2">
        <v>66</v>
      </c>
      <c r="G7" s="2">
        <v>57</v>
      </c>
      <c r="H7" s="3">
        <v>17493858</v>
      </c>
      <c r="I7" s="3">
        <v>8039</v>
      </c>
      <c r="J7" s="39">
        <v>0.98799999999999999</v>
      </c>
      <c r="K7" s="39">
        <v>7.0000000000000001E-3</v>
      </c>
      <c r="L7" s="39">
        <v>5.0000000000000001E-3</v>
      </c>
      <c r="M7" s="39">
        <v>0.94699999999999995</v>
      </c>
      <c r="N7" s="39">
        <v>2.8000000000000001E-2</v>
      </c>
      <c r="O7" s="39">
        <v>2.5000000000000001E-2</v>
      </c>
      <c r="P7" s="2">
        <v>67</v>
      </c>
      <c r="Q7" s="2">
        <v>131</v>
      </c>
      <c r="R7" s="2">
        <v>126</v>
      </c>
      <c r="S7" s="2">
        <v>15</v>
      </c>
      <c r="T7" s="2">
        <v>57</v>
      </c>
      <c r="U7" s="3">
        <v>1068181</v>
      </c>
      <c r="V7" s="3">
        <v>8478</v>
      </c>
      <c r="W7" s="39">
        <v>0.96</v>
      </c>
      <c r="X7" s="39">
        <v>8.0000000000000002E-3</v>
      </c>
      <c r="Y7" s="39">
        <v>3.2000000000000001E-2</v>
      </c>
    </row>
    <row r="8" spans="1:25" x14ac:dyDescent="0.3">
      <c r="A8" s="69">
        <v>44003</v>
      </c>
      <c r="B8" s="1" t="s">
        <v>10</v>
      </c>
      <c r="C8" s="1" t="s">
        <v>9</v>
      </c>
      <c r="D8" s="2">
        <v>13519</v>
      </c>
      <c r="E8" s="2">
        <v>12967</v>
      </c>
      <c r="F8" s="2">
        <v>285</v>
      </c>
      <c r="G8" s="2">
        <v>0</v>
      </c>
      <c r="H8" s="3">
        <v>91479780</v>
      </c>
      <c r="I8" s="3">
        <v>7055</v>
      </c>
      <c r="J8" s="39">
        <v>0.98499999999999999</v>
      </c>
      <c r="K8" s="39">
        <v>1.2999999999999999E-2</v>
      </c>
      <c r="L8" s="39">
        <v>2E-3</v>
      </c>
      <c r="M8" s="39">
        <v>0.96</v>
      </c>
      <c r="N8" s="39">
        <v>0.02</v>
      </c>
      <c r="O8" s="39">
        <v>0</v>
      </c>
      <c r="P8" s="2">
        <v>0</v>
      </c>
      <c r="Q8" s="2">
        <v>0</v>
      </c>
      <c r="R8" s="2">
        <v>0</v>
      </c>
      <c r="S8" s="2">
        <v>0</v>
      </c>
      <c r="T8" s="2">
        <v>0</v>
      </c>
      <c r="U8" s="3">
        <v>0</v>
      </c>
      <c r="V8" s="3">
        <v>0</v>
      </c>
      <c r="W8" s="39">
        <v>0</v>
      </c>
      <c r="X8" s="39">
        <v>0</v>
      </c>
      <c r="Y8" s="39">
        <v>0</v>
      </c>
    </row>
    <row r="9" spans="1:25" x14ac:dyDescent="0.3">
      <c r="A9" s="69">
        <v>44003</v>
      </c>
      <c r="B9" s="1" t="s">
        <v>11</v>
      </c>
      <c r="C9" s="1" t="s">
        <v>9</v>
      </c>
      <c r="D9" s="2">
        <v>48061</v>
      </c>
      <c r="E9" s="2">
        <v>46305</v>
      </c>
      <c r="F9" s="2">
        <v>740</v>
      </c>
      <c r="G9" s="2">
        <v>0</v>
      </c>
      <c r="H9" s="3">
        <v>381095174</v>
      </c>
      <c r="I9" s="3">
        <v>8230</v>
      </c>
      <c r="J9" s="39">
        <v>0.98899999999999999</v>
      </c>
      <c r="K9" s="39">
        <v>0.01</v>
      </c>
      <c r="L9" s="39">
        <v>1E-3</v>
      </c>
      <c r="M9" s="39">
        <v>0.96399999999999997</v>
      </c>
      <c r="N9" s="39">
        <v>1.4999999999999999E-2</v>
      </c>
      <c r="O9" s="39">
        <v>0</v>
      </c>
      <c r="P9" s="2">
        <v>0</v>
      </c>
      <c r="Q9" s="2">
        <v>0</v>
      </c>
      <c r="R9" s="2">
        <v>0</v>
      </c>
      <c r="S9" s="2">
        <v>0</v>
      </c>
      <c r="T9" s="2">
        <v>0</v>
      </c>
      <c r="U9" s="3">
        <v>0</v>
      </c>
      <c r="V9" s="3">
        <v>0</v>
      </c>
      <c r="W9" s="39">
        <v>0</v>
      </c>
      <c r="X9" s="39">
        <v>0</v>
      </c>
      <c r="Y9" s="39">
        <v>0</v>
      </c>
    </row>
    <row r="10" spans="1:25" x14ac:dyDescent="0.3">
      <c r="A10" s="69">
        <v>44003</v>
      </c>
      <c r="B10" s="1" t="s">
        <v>12</v>
      </c>
      <c r="C10" s="1" t="s">
        <v>13</v>
      </c>
      <c r="D10" s="2">
        <v>1704</v>
      </c>
      <c r="E10" s="2">
        <v>1656</v>
      </c>
      <c r="F10" s="2">
        <v>7</v>
      </c>
      <c r="G10" s="2">
        <v>41</v>
      </c>
      <c r="H10" s="3">
        <v>15709801</v>
      </c>
      <c r="I10" s="3">
        <v>9487</v>
      </c>
      <c r="J10" s="39">
        <v>0.99399999999999999</v>
      </c>
      <c r="K10" s="39">
        <v>3.0000000000000001E-3</v>
      </c>
      <c r="L10" s="39">
        <v>3.0000000000000001E-3</v>
      </c>
      <c r="M10" s="39">
        <v>0.97199999999999998</v>
      </c>
      <c r="N10" s="39">
        <v>4.0000000000000001E-3</v>
      </c>
      <c r="O10" s="39">
        <v>2.4E-2</v>
      </c>
      <c r="P10" s="2">
        <v>53</v>
      </c>
      <c r="Q10" s="2">
        <v>130</v>
      </c>
      <c r="R10" s="2">
        <v>141</v>
      </c>
      <c r="S10" s="2">
        <v>1</v>
      </c>
      <c r="T10" s="2">
        <v>41</v>
      </c>
      <c r="U10" s="3">
        <v>1342964</v>
      </c>
      <c r="V10" s="3">
        <v>9525</v>
      </c>
      <c r="W10" s="39">
        <v>0.98599999999999999</v>
      </c>
      <c r="X10" s="39">
        <v>7.0000000000000001E-3</v>
      </c>
      <c r="Y10" s="39">
        <v>7.0000000000000001E-3</v>
      </c>
    </row>
    <row r="11" spans="1:25" x14ac:dyDescent="0.3">
      <c r="A11" s="69">
        <v>44003</v>
      </c>
      <c r="B11" s="1" t="s">
        <v>14</v>
      </c>
      <c r="C11" s="1" t="s">
        <v>7</v>
      </c>
      <c r="D11" s="2">
        <v>5134</v>
      </c>
      <c r="E11" s="2">
        <v>4860</v>
      </c>
      <c r="F11" s="2">
        <v>69</v>
      </c>
      <c r="G11" s="2">
        <v>205</v>
      </c>
      <c r="H11" s="3">
        <v>39658221</v>
      </c>
      <c r="I11" s="3">
        <v>8160</v>
      </c>
      <c r="J11" s="39">
        <v>0.995</v>
      </c>
      <c r="K11" s="39">
        <v>2E-3</v>
      </c>
      <c r="L11" s="39">
        <v>3.0000000000000001E-3</v>
      </c>
      <c r="M11" s="39">
        <v>0.94699999999999995</v>
      </c>
      <c r="N11" s="39">
        <v>1.2999999999999999E-2</v>
      </c>
      <c r="O11" s="39">
        <v>0.04</v>
      </c>
      <c r="P11" s="2">
        <v>201</v>
      </c>
      <c r="Q11" s="2">
        <v>333</v>
      </c>
      <c r="R11" s="2">
        <v>328</v>
      </c>
      <c r="S11" s="2">
        <v>1</v>
      </c>
      <c r="T11" s="2">
        <v>205</v>
      </c>
      <c r="U11" s="3">
        <v>2711960</v>
      </c>
      <c r="V11" s="3">
        <v>8268</v>
      </c>
      <c r="W11" s="39">
        <v>0.97599999999999998</v>
      </c>
      <c r="X11" s="39">
        <v>6.0000000000000001E-3</v>
      </c>
      <c r="Y11" s="39">
        <v>1.7999999999999999E-2</v>
      </c>
    </row>
    <row r="12" spans="1:25" x14ac:dyDescent="0.3">
      <c r="A12" s="69">
        <v>44003</v>
      </c>
      <c r="B12" s="1" t="s">
        <v>15</v>
      </c>
      <c r="C12" s="1" t="s">
        <v>16</v>
      </c>
      <c r="D12" s="2">
        <v>34</v>
      </c>
      <c r="E12" s="2">
        <v>34</v>
      </c>
      <c r="F12" s="2">
        <v>0</v>
      </c>
      <c r="G12" s="2">
        <v>0</v>
      </c>
      <c r="H12" s="3">
        <v>308800</v>
      </c>
      <c r="I12" s="3">
        <v>9082</v>
      </c>
      <c r="J12" s="39">
        <v>1</v>
      </c>
      <c r="K12" s="39">
        <v>0</v>
      </c>
      <c r="L12" s="39">
        <v>0</v>
      </c>
      <c r="M12" s="39">
        <v>1</v>
      </c>
      <c r="N12" s="39">
        <v>0</v>
      </c>
      <c r="O12" s="39">
        <v>0</v>
      </c>
      <c r="P12" s="2">
        <v>0</v>
      </c>
      <c r="Q12" s="2">
        <v>2</v>
      </c>
      <c r="R12" s="2">
        <v>2</v>
      </c>
      <c r="S12" s="2">
        <v>0</v>
      </c>
      <c r="T12" s="2">
        <v>0</v>
      </c>
      <c r="U12" s="3">
        <v>20000</v>
      </c>
      <c r="V12" s="3">
        <v>10000</v>
      </c>
      <c r="W12" s="39">
        <v>1</v>
      </c>
      <c r="X12" s="39">
        <v>0</v>
      </c>
      <c r="Y12" s="39">
        <v>0</v>
      </c>
    </row>
    <row r="13" spans="1:25" x14ac:dyDescent="0.3">
      <c r="A13" s="69">
        <v>44003</v>
      </c>
      <c r="B13" s="1" t="s">
        <v>17</v>
      </c>
      <c r="C13" s="1" t="s">
        <v>3</v>
      </c>
      <c r="D13" s="2">
        <v>10619</v>
      </c>
      <c r="E13" s="2">
        <v>9721</v>
      </c>
      <c r="F13" s="2">
        <v>476</v>
      </c>
      <c r="G13" s="2">
        <v>422</v>
      </c>
      <c r="H13" s="3">
        <v>82080281</v>
      </c>
      <c r="I13" s="3">
        <v>8444</v>
      </c>
      <c r="J13" s="39">
        <v>0.55300000000000005</v>
      </c>
      <c r="K13" s="39">
        <v>0.30099999999999999</v>
      </c>
      <c r="L13" s="39">
        <v>0.14599999999999999</v>
      </c>
      <c r="M13" s="39">
        <v>0.91700000000000004</v>
      </c>
      <c r="N13" s="39">
        <v>4.2999999999999997E-2</v>
      </c>
      <c r="O13" s="39">
        <v>0.04</v>
      </c>
      <c r="P13" s="2">
        <v>392</v>
      </c>
      <c r="Q13" s="2">
        <v>689</v>
      </c>
      <c r="R13" s="2">
        <v>621</v>
      </c>
      <c r="S13" s="2">
        <v>38</v>
      </c>
      <c r="T13" s="2">
        <v>422</v>
      </c>
      <c r="U13" s="3">
        <v>5115637</v>
      </c>
      <c r="V13" s="3">
        <v>8238</v>
      </c>
      <c r="W13" s="39">
        <v>0.76800000000000002</v>
      </c>
      <c r="X13" s="39">
        <v>0.127</v>
      </c>
      <c r="Y13" s="39">
        <v>0.105</v>
      </c>
    </row>
    <row r="14" spans="1:25" x14ac:dyDescent="0.3">
      <c r="A14" s="69">
        <v>44003</v>
      </c>
      <c r="B14" s="1" t="s">
        <v>18</v>
      </c>
      <c r="C14" s="1" t="s">
        <v>19</v>
      </c>
      <c r="D14" s="2">
        <v>1971</v>
      </c>
      <c r="E14" s="2">
        <v>1806</v>
      </c>
      <c r="F14" s="2">
        <v>8</v>
      </c>
      <c r="G14" s="2">
        <v>157</v>
      </c>
      <c r="H14" s="3">
        <v>17392848</v>
      </c>
      <c r="I14" s="3">
        <v>9631</v>
      </c>
      <c r="J14" s="39">
        <v>0.9</v>
      </c>
      <c r="K14" s="39">
        <v>9.1999999999999998E-2</v>
      </c>
      <c r="L14" s="39">
        <v>8.0000000000000002E-3</v>
      </c>
      <c r="M14" s="39">
        <v>0.91800000000000004</v>
      </c>
      <c r="N14" s="39">
        <v>3.0000000000000001E-3</v>
      </c>
      <c r="O14" s="39">
        <v>0.08</v>
      </c>
      <c r="P14" s="2">
        <v>181</v>
      </c>
      <c r="Q14" s="2">
        <v>186</v>
      </c>
      <c r="R14" s="2">
        <v>208</v>
      </c>
      <c r="S14" s="2">
        <v>2</v>
      </c>
      <c r="T14" s="2">
        <v>157</v>
      </c>
      <c r="U14" s="3">
        <v>1988026</v>
      </c>
      <c r="V14" s="3">
        <v>9558</v>
      </c>
      <c r="W14" s="39">
        <v>0.98599999999999999</v>
      </c>
      <c r="X14" s="39">
        <v>5.0000000000000001E-3</v>
      </c>
      <c r="Y14" s="39">
        <v>0.01</v>
      </c>
    </row>
    <row r="15" spans="1:25" x14ac:dyDescent="0.3">
      <c r="A15" s="69">
        <v>44003</v>
      </c>
      <c r="B15" s="1" t="s">
        <v>20</v>
      </c>
      <c r="C15" s="1" t="s">
        <v>21</v>
      </c>
      <c r="D15" s="2">
        <v>2643</v>
      </c>
      <c r="E15" s="2">
        <v>2608</v>
      </c>
      <c r="F15" s="2">
        <v>21</v>
      </c>
      <c r="G15" s="2">
        <v>14</v>
      </c>
      <c r="H15" s="3">
        <v>21214296</v>
      </c>
      <c r="I15" s="3">
        <v>8134</v>
      </c>
      <c r="J15" s="39">
        <v>0.52300000000000002</v>
      </c>
      <c r="K15" s="39">
        <v>0.186</v>
      </c>
      <c r="L15" s="39">
        <v>0.29099999999999998</v>
      </c>
      <c r="M15" s="39">
        <v>0.98699999999999999</v>
      </c>
      <c r="N15" s="39">
        <v>8.0000000000000002E-3</v>
      </c>
      <c r="O15" s="39">
        <v>5.0000000000000001E-3</v>
      </c>
      <c r="P15" s="2">
        <v>0</v>
      </c>
      <c r="Q15" s="2">
        <v>183</v>
      </c>
      <c r="R15" s="2">
        <v>168</v>
      </c>
      <c r="S15" s="2">
        <v>1</v>
      </c>
      <c r="T15" s="2">
        <v>14</v>
      </c>
      <c r="U15" s="3">
        <v>1447224</v>
      </c>
      <c r="V15" s="3">
        <v>8614</v>
      </c>
      <c r="W15" s="39">
        <v>1</v>
      </c>
      <c r="X15" s="39">
        <v>0</v>
      </c>
      <c r="Y15" s="39">
        <v>0</v>
      </c>
    </row>
    <row r="16" spans="1:25" x14ac:dyDescent="0.3">
      <c r="A16" s="69">
        <v>44003</v>
      </c>
      <c r="B16" s="1" t="s">
        <v>22</v>
      </c>
      <c r="C16" s="1" t="s">
        <v>23</v>
      </c>
      <c r="D16" s="2">
        <v>583</v>
      </c>
      <c r="E16" s="2">
        <v>556</v>
      </c>
      <c r="F16" s="2">
        <v>8</v>
      </c>
      <c r="G16" s="2">
        <v>19</v>
      </c>
      <c r="H16" s="3">
        <v>3925636</v>
      </c>
      <c r="I16" s="3">
        <v>7060</v>
      </c>
      <c r="J16" s="39">
        <v>1</v>
      </c>
      <c r="K16" s="39">
        <v>0</v>
      </c>
      <c r="L16" s="39">
        <v>0</v>
      </c>
      <c r="M16" s="39">
        <v>0.95399999999999996</v>
      </c>
      <c r="N16" s="39">
        <v>1.4E-2</v>
      </c>
      <c r="O16" s="39">
        <v>3.3000000000000002E-2</v>
      </c>
      <c r="P16" s="2">
        <v>19</v>
      </c>
      <c r="Q16" s="2">
        <v>65</v>
      </c>
      <c r="R16" s="2">
        <v>63</v>
      </c>
      <c r="S16" s="2">
        <v>2</v>
      </c>
      <c r="T16" s="2">
        <v>19</v>
      </c>
      <c r="U16" s="3">
        <v>486356</v>
      </c>
      <c r="V16" s="3">
        <v>7720</v>
      </c>
      <c r="W16" s="39">
        <v>1</v>
      </c>
      <c r="X16" s="39">
        <v>0</v>
      </c>
      <c r="Y16" s="39">
        <v>0</v>
      </c>
    </row>
    <row r="17" spans="1:25" x14ac:dyDescent="0.3">
      <c r="A17" s="69">
        <v>44003</v>
      </c>
      <c r="B17" s="1" t="s">
        <v>24</v>
      </c>
      <c r="C17" s="1" t="s">
        <v>25</v>
      </c>
      <c r="D17" s="2">
        <v>1062</v>
      </c>
      <c r="E17" s="2">
        <v>954</v>
      </c>
      <c r="F17" s="2">
        <v>52</v>
      </c>
      <c r="G17" s="2">
        <v>56</v>
      </c>
      <c r="H17" s="3">
        <v>5740063</v>
      </c>
      <c r="I17" s="3">
        <v>6017</v>
      </c>
      <c r="J17" s="39">
        <v>0.95399999999999996</v>
      </c>
      <c r="K17" s="39">
        <v>1.6E-2</v>
      </c>
      <c r="L17" s="39">
        <v>0.03</v>
      </c>
      <c r="M17" s="39">
        <v>0.89800000000000002</v>
      </c>
      <c r="N17" s="39">
        <v>4.9000000000000002E-2</v>
      </c>
      <c r="O17" s="39">
        <v>5.2999999999999999E-2</v>
      </c>
      <c r="P17" s="2">
        <v>80</v>
      </c>
      <c r="Q17" s="2">
        <v>81</v>
      </c>
      <c r="R17" s="2">
        <v>96</v>
      </c>
      <c r="S17" s="2">
        <v>9</v>
      </c>
      <c r="T17" s="2">
        <v>56</v>
      </c>
      <c r="U17" s="3">
        <v>563794</v>
      </c>
      <c r="V17" s="3">
        <v>5873</v>
      </c>
      <c r="W17" s="39">
        <v>0.88500000000000001</v>
      </c>
      <c r="X17" s="39">
        <v>2.1000000000000001E-2</v>
      </c>
      <c r="Y17" s="39">
        <v>9.4E-2</v>
      </c>
    </row>
    <row r="18" spans="1:25" x14ac:dyDescent="0.3">
      <c r="A18" s="69">
        <v>44003</v>
      </c>
      <c r="B18" s="1" t="s">
        <v>26</v>
      </c>
      <c r="C18" s="1" t="s">
        <v>27</v>
      </c>
      <c r="D18" s="2">
        <v>4912</v>
      </c>
      <c r="E18" s="2">
        <v>4641</v>
      </c>
      <c r="F18" s="2">
        <v>53</v>
      </c>
      <c r="G18" s="2">
        <v>218</v>
      </c>
      <c r="H18" s="3">
        <v>35527995</v>
      </c>
      <c r="I18" s="3">
        <v>7655</v>
      </c>
      <c r="J18" s="39">
        <v>0.89900000000000002</v>
      </c>
      <c r="K18" s="39">
        <v>0.08</v>
      </c>
      <c r="L18" s="39">
        <v>2.1000000000000001E-2</v>
      </c>
      <c r="M18" s="39">
        <v>0.94499999999999995</v>
      </c>
      <c r="N18" s="39">
        <v>1.0999999999999999E-2</v>
      </c>
      <c r="O18" s="39">
        <v>4.3999999999999997E-2</v>
      </c>
      <c r="P18" s="2">
        <v>201</v>
      </c>
      <c r="Q18" s="2">
        <v>321</v>
      </c>
      <c r="R18" s="2">
        <v>299</v>
      </c>
      <c r="S18" s="2">
        <v>5</v>
      </c>
      <c r="T18" s="2">
        <v>218</v>
      </c>
      <c r="U18" s="3">
        <v>2182621</v>
      </c>
      <c r="V18" s="3">
        <v>7300</v>
      </c>
      <c r="W18" s="39">
        <v>0.95699999999999996</v>
      </c>
      <c r="X18" s="39">
        <v>3.0000000000000001E-3</v>
      </c>
      <c r="Y18" s="39">
        <v>0.04</v>
      </c>
    </row>
    <row r="19" spans="1:25" x14ac:dyDescent="0.3">
      <c r="A19" s="69">
        <v>44003</v>
      </c>
      <c r="B19" s="1" t="s">
        <v>28</v>
      </c>
      <c r="C19" s="1" t="s">
        <v>29</v>
      </c>
      <c r="D19" s="2">
        <v>17130</v>
      </c>
      <c r="E19" s="2">
        <v>16004</v>
      </c>
      <c r="F19" s="2">
        <v>567</v>
      </c>
      <c r="G19" s="2">
        <v>559</v>
      </c>
      <c r="H19" s="3">
        <v>117565097</v>
      </c>
      <c r="I19" s="3">
        <v>7346</v>
      </c>
      <c r="J19" s="39">
        <v>0.98</v>
      </c>
      <c r="K19" s="39">
        <v>1.2999999999999999E-2</v>
      </c>
      <c r="L19" s="39">
        <v>7.0000000000000001E-3</v>
      </c>
      <c r="M19" s="39">
        <v>0.93500000000000005</v>
      </c>
      <c r="N19" s="39">
        <v>3.3000000000000002E-2</v>
      </c>
      <c r="O19" s="39">
        <v>3.3000000000000002E-2</v>
      </c>
      <c r="P19" s="2">
        <v>711</v>
      </c>
      <c r="Q19" s="2">
        <v>784</v>
      </c>
      <c r="R19" s="2">
        <v>929</v>
      </c>
      <c r="S19" s="2">
        <v>7</v>
      </c>
      <c r="T19" s="2">
        <v>559</v>
      </c>
      <c r="U19" s="3">
        <v>6715403</v>
      </c>
      <c r="V19" s="3">
        <v>7229</v>
      </c>
      <c r="W19" s="39">
        <v>0.99</v>
      </c>
      <c r="X19" s="39">
        <v>3.0000000000000001E-3</v>
      </c>
      <c r="Y19" s="39">
        <v>6.0000000000000001E-3</v>
      </c>
    </row>
    <row r="20" spans="1:25" x14ac:dyDescent="0.3">
      <c r="A20" s="69">
        <v>44003</v>
      </c>
      <c r="B20" s="1" t="s">
        <v>30</v>
      </c>
      <c r="C20" s="1" t="s">
        <v>31</v>
      </c>
      <c r="D20" s="2">
        <v>329026</v>
      </c>
      <c r="E20" s="2">
        <v>305735</v>
      </c>
      <c r="F20" s="2">
        <v>6983</v>
      </c>
      <c r="G20" s="2">
        <v>16308</v>
      </c>
      <c r="H20" s="3">
        <v>2293703846</v>
      </c>
      <c r="I20" s="3">
        <v>7502</v>
      </c>
      <c r="J20" s="39">
        <v>0.96499999999999997</v>
      </c>
      <c r="K20" s="39">
        <v>1.7999999999999999E-2</v>
      </c>
      <c r="L20" s="39">
        <v>1.7000000000000001E-2</v>
      </c>
      <c r="M20" s="39">
        <v>0.92900000000000005</v>
      </c>
      <c r="N20" s="39">
        <v>2.1000000000000001E-2</v>
      </c>
      <c r="O20" s="39">
        <v>0.05</v>
      </c>
      <c r="P20" s="2">
        <v>18934</v>
      </c>
      <c r="Q20" s="2">
        <v>19203</v>
      </c>
      <c r="R20" s="2">
        <v>21750</v>
      </c>
      <c r="S20" s="2">
        <v>79</v>
      </c>
      <c r="T20" s="2">
        <v>16308</v>
      </c>
      <c r="U20" s="3">
        <v>165299174</v>
      </c>
      <c r="V20" s="3">
        <v>7600</v>
      </c>
      <c r="W20" s="39">
        <v>0.97599999999999998</v>
      </c>
      <c r="X20" s="39">
        <v>8.0000000000000002E-3</v>
      </c>
      <c r="Y20" s="39">
        <v>1.6E-2</v>
      </c>
    </row>
    <row r="21" spans="1:25" x14ac:dyDescent="0.3">
      <c r="A21" s="69">
        <v>44003</v>
      </c>
      <c r="B21" s="1" t="s">
        <v>32</v>
      </c>
      <c r="C21" s="1" t="s">
        <v>33</v>
      </c>
      <c r="D21" s="2">
        <v>38759</v>
      </c>
      <c r="E21" s="2">
        <v>36299</v>
      </c>
      <c r="F21" s="2">
        <v>1376</v>
      </c>
      <c r="G21" s="2">
        <v>1084</v>
      </c>
      <c r="H21" s="3">
        <v>83620400</v>
      </c>
      <c r="I21" s="3">
        <v>2304</v>
      </c>
      <c r="J21" s="39">
        <v>0.97299999999999998</v>
      </c>
      <c r="K21" s="39">
        <v>1.7999999999999999E-2</v>
      </c>
      <c r="L21" s="39">
        <v>8.9999999999999993E-3</v>
      </c>
      <c r="M21" s="39">
        <v>0.93700000000000006</v>
      </c>
      <c r="N21" s="39">
        <v>3.5000000000000003E-2</v>
      </c>
      <c r="O21" s="39">
        <v>2.8000000000000001E-2</v>
      </c>
      <c r="P21" s="2">
        <v>2057</v>
      </c>
      <c r="Q21" s="2">
        <v>2008</v>
      </c>
      <c r="R21" s="2">
        <v>2926</v>
      </c>
      <c r="S21" s="2">
        <v>55</v>
      </c>
      <c r="T21" s="2">
        <v>1084</v>
      </c>
      <c r="U21" s="3">
        <v>6932212</v>
      </c>
      <c r="V21" s="3">
        <v>2369</v>
      </c>
      <c r="W21" s="39">
        <v>0.98199999999999998</v>
      </c>
      <c r="X21" s="39">
        <v>8.9999999999999993E-3</v>
      </c>
      <c r="Y21" s="39">
        <v>8.9999999999999993E-3</v>
      </c>
    </row>
    <row r="22" spans="1:25" x14ac:dyDescent="0.3">
      <c r="A22" s="69">
        <v>44003</v>
      </c>
      <c r="B22" s="1" t="s">
        <v>34</v>
      </c>
      <c r="C22" s="1" t="s">
        <v>35</v>
      </c>
      <c r="D22" s="2">
        <v>598</v>
      </c>
      <c r="E22" s="2">
        <v>547</v>
      </c>
      <c r="F22" s="2">
        <v>7</v>
      </c>
      <c r="G22" s="2">
        <v>44</v>
      </c>
      <c r="H22" s="3">
        <v>5198390</v>
      </c>
      <c r="I22" s="3">
        <v>9503</v>
      </c>
      <c r="J22" s="39">
        <v>0.59799999999999998</v>
      </c>
      <c r="K22" s="39">
        <v>0.30499999999999999</v>
      </c>
      <c r="L22" s="39">
        <v>9.7000000000000003E-2</v>
      </c>
      <c r="M22" s="39">
        <v>0.91500000000000004</v>
      </c>
      <c r="N22" s="39">
        <v>1.2E-2</v>
      </c>
      <c r="O22" s="39">
        <v>7.3999999999999996E-2</v>
      </c>
      <c r="P22" s="2">
        <v>47</v>
      </c>
      <c r="Q22" s="2">
        <v>48</v>
      </c>
      <c r="R22" s="2">
        <v>50</v>
      </c>
      <c r="S22" s="2">
        <v>1</v>
      </c>
      <c r="T22" s="2">
        <v>44</v>
      </c>
      <c r="U22" s="3">
        <v>470668</v>
      </c>
      <c r="V22" s="3">
        <v>9413</v>
      </c>
      <c r="W22" s="39">
        <v>0.5</v>
      </c>
      <c r="X22" s="39">
        <v>0.4</v>
      </c>
      <c r="Y22" s="39">
        <v>0.1</v>
      </c>
    </row>
    <row r="23" spans="1:25" x14ac:dyDescent="0.3">
      <c r="A23" s="69">
        <v>44003</v>
      </c>
      <c r="B23" s="1" t="s">
        <v>36</v>
      </c>
      <c r="C23" s="1" t="s">
        <v>37</v>
      </c>
      <c r="D23" s="2">
        <v>248</v>
      </c>
      <c r="E23" s="2">
        <v>238</v>
      </c>
      <c r="F23" s="2">
        <v>3</v>
      </c>
      <c r="G23" s="2">
        <v>7</v>
      </c>
      <c r="H23" s="3">
        <v>2249509</v>
      </c>
      <c r="I23" s="3">
        <v>9452</v>
      </c>
      <c r="J23" s="39">
        <v>0.98299999999999998</v>
      </c>
      <c r="K23" s="39">
        <v>1.7000000000000001E-2</v>
      </c>
      <c r="L23" s="39">
        <v>0</v>
      </c>
      <c r="M23" s="39">
        <v>0.96</v>
      </c>
      <c r="N23" s="39">
        <v>1.2E-2</v>
      </c>
      <c r="O23" s="39">
        <v>2.8000000000000001E-2</v>
      </c>
      <c r="P23" s="2">
        <v>23</v>
      </c>
      <c r="Q23" s="2">
        <v>17</v>
      </c>
      <c r="R23" s="2">
        <v>32</v>
      </c>
      <c r="S23" s="2">
        <v>1</v>
      </c>
      <c r="T23" s="2">
        <v>7</v>
      </c>
      <c r="U23" s="3">
        <v>282227</v>
      </c>
      <c r="V23" s="3">
        <v>8820</v>
      </c>
      <c r="W23" s="39">
        <v>1</v>
      </c>
      <c r="X23" s="39">
        <v>0</v>
      </c>
      <c r="Y23" s="39">
        <v>0</v>
      </c>
    </row>
    <row r="24" spans="1:25" x14ac:dyDescent="0.3">
      <c r="A24" s="69">
        <v>44003</v>
      </c>
      <c r="B24" s="1" t="s">
        <v>38</v>
      </c>
      <c r="C24" s="1" t="s">
        <v>39</v>
      </c>
      <c r="D24" s="2">
        <v>9</v>
      </c>
      <c r="E24" s="2">
        <v>8</v>
      </c>
      <c r="F24" s="2">
        <v>0</v>
      </c>
      <c r="G24" s="2">
        <v>1</v>
      </c>
      <c r="H24" s="3">
        <v>80000</v>
      </c>
      <c r="I24" s="3">
        <v>10000</v>
      </c>
      <c r="J24" s="39">
        <v>0.875</v>
      </c>
      <c r="K24" s="39">
        <v>0.125</v>
      </c>
      <c r="L24" s="39">
        <v>0</v>
      </c>
      <c r="M24" s="39">
        <v>0.88900000000000001</v>
      </c>
      <c r="N24" s="39">
        <v>0</v>
      </c>
      <c r="O24" s="39">
        <v>0.111</v>
      </c>
      <c r="P24" s="2">
        <v>3</v>
      </c>
      <c r="Q24" s="2">
        <v>0</v>
      </c>
      <c r="R24" s="2">
        <v>2</v>
      </c>
      <c r="S24" s="2">
        <v>0</v>
      </c>
      <c r="T24" s="2">
        <v>1</v>
      </c>
      <c r="U24" s="3">
        <v>20000</v>
      </c>
      <c r="V24" s="3">
        <v>10000</v>
      </c>
      <c r="W24" s="39">
        <v>0.5</v>
      </c>
      <c r="X24" s="39">
        <v>0.5</v>
      </c>
      <c r="Y24" s="39">
        <v>0</v>
      </c>
    </row>
    <row r="25" spans="1:25" x14ac:dyDescent="0.3">
      <c r="A25" s="69">
        <v>44003</v>
      </c>
      <c r="B25" s="1" t="s">
        <v>40</v>
      </c>
      <c r="C25" s="1" t="s">
        <v>41</v>
      </c>
      <c r="D25" s="2">
        <v>228</v>
      </c>
      <c r="E25" s="2">
        <v>218</v>
      </c>
      <c r="F25" s="2">
        <v>1</v>
      </c>
      <c r="G25" s="2">
        <v>9</v>
      </c>
      <c r="H25" s="3">
        <v>2069236</v>
      </c>
      <c r="I25" s="3">
        <v>9492</v>
      </c>
      <c r="J25" s="39">
        <v>0.98599999999999999</v>
      </c>
      <c r="K25" s="39">
        <v>0</v>
      </c>
      <c r="L25" s="39">
        <v>1.4E-2</v>
      </c>
      <c r="M25" s="39">
        <v>0.95599999999999996</v>
      </c>
      <c r="N25" s="39">
        <v>4.0000000000000001E-3</v>
      </c>
      <c r="O25" s="39">
        <v>3.9E-2</v>
      </c>
      <c r="P25" s="2">
        <v>6</v>
      </c>
      <c r="Q25" s="2">
        <v>19</v>
      </c>
      <c r="R25" s="2">
        <v>16</v>
      </c>
      <c r="S25" s="2">
        <v>0</v>
      </c>
      <c r="T25" s="2">
        <v>9</v>
      </c>
      <c r="U25" s="3">
        <v>158615</v>
      </c>
      <c r="V25" s="3">
        <v>9913</v>
      </c>
      <c r="W25" s="39">
        <v>1</v>
      </c>
      <c r="X25" s="39">
        <v>0</v>
      </c>
      <c r="Y25" s="39">
        <v>0</v>
      </c>
    </row>
    <row r="26" spans="1:25" x14ac:dyDescent="0.3">
      <c r="A26" s="69">
        <v>44003</v>
      </c>
      <c r="B26" s="1" t="s">
        <v>42</v>
      </c>
      <c r="C26" s="1" t="s">
        <v>43</v>
      </c>
      <c r="D26" s="2">
        <v>16015</v>
      </c>
      <c r="E26" s="2">
        <v>15134</v>
      </c>
      <c r="F26" s="2">
        <v>174</v>
      </c>
      <c r="G26" s="2">
        <v>707</v>
      </c>
      <c r="H26" s="3">
        <v>133085631</v>
      </c>
      <c r="I26" s="3">
        <v>8794</v>
      </c>
      <c r="J26" s="39">
        <v>0.97</v>
      </c>
      <c r="K26" s="39">
        <v>2.1000000000000001E-2</v>
      </c>
      <c r="L26" s="39">
        <v>8.0000000000000002E-3</v>
      </c>
      <c r="M26" s="39">
        <v>0.94599999999999995</v>
      </c>
      <c r="N26" s="39">
        <v>0.01</v>
      </c>
      <c r="O26" s="39">
        <v>4.3999999999999997E-2</v>
      </c>
      <c r="P26" s="2">
        <v>925</v>
      </c>
      <c r="Q26" s="2">
        <v>822</v>
      </c>
      <c r="R26" s="2">
        <v>1034</v>
      </c>
      <c r="S26" s="2">
        <v>6</v>
      </c>
      <c r="T26" s="2">
        <v>707</v>
      </c>
      <c r="U26" s="3">
        <v>9067997</v>
      </c>
      <c r="V26" s="3">
        <v>8770</v>
      </c>
      <c r="W26" s="39">
        <v>0.98599999999999999</v>
      </c>
      <c r="X26" s="39">
        <v>5.0000000000000001E-3</v>
      </c>
      <c r="Y26" s="39">
        <v>8.9999999999999993E-3</v>
      </c>
    </row>
    <row r="27" spans="1:25" x14ac:dyDescent="0.3">
      <c r="A27" s="69">
        <v>44003</v>
      </c>
      <c r="B27" s="1" t="s">
        <v>44</v>
      </c>
      <c r="C27" s="1" t="s">
        <v>45</v>
      </c>
      <c r="D27" s="2">
        <v>24693</v>
      </c>
      <c r="E27" s="2">
        <v>22968</v>
      </c>
      <c r="F27" s="2">
        <v>508</v>
      </c>
      <c r="G27" s="2">
        <v>1183</v>
      </c>
      <c r="H27" s="3">
        <v>175934680</v>
      </c>
      <c r="I27" s="3">
        <v>7660</v>
      </c>
      <c r="J27" s="39">
        <v>0.94099999999999995</v>
      </c>
      <c r="K27" s="39">
        <v>4.5999999999999999E-2</v>
      </c>
      <c r="L27" s="39">
        <v>1.2999999999999999E-2</v>
      </c>
      <c r="M27" s="39">
        <v>0.93100000000000005</v>
      </c>
      <c r="N27" s="39">
        <v>0.02</v>
      </c>
      <c r="O27" s="39">
        <v>4.8000000000000001E-2</v>
      </c>
      <c r="P27" s="2">
        <v>1178</v>
      </c>
      <c r="Q27" s="2">
        <v>1488</v>
      </c>
      <c r="R27" s="2">
        <v>1448</v>
      </c>
      <c r="S27" s="2">
        <v>35</v>
      </c>
      <c r="T27" s="2">
        <v>1183</v>
      </c>
      <c r="U27" s="3">
        <v>11290219</v>
      </c>
      <c r="V27" s="3">
        <v>7797</v>
      </c>
      <c r="W27" s="39">
        <v>0.95899999999999996</v>
      </c>
      <c r="X27" s="39">
        <v>1.2999999999999999E-2</v>
      </c>
      <c r="Y27" s="39">
        <v>2.8000000000000001E-2</v>
      </c>
    </row>
    <row r="28" spans="1:25" x14ac:dyDescent="0.3">
      <c r="A28" s="69">
        <v>44003</v>
      </c>
      <c r="B28" s="1" t="s">
        <v>48</v>
      </c>
      <c r="C28" s="1" t="s">
        <v>49</v>
      </c>
      <c r="D28" s="2">
        <v>1338</v>
      </c>
      <c r="E28" s="2">
        <v>1239</v>
      </c>
      <c r="F28" s="2">
        <v>19</v>
      </c>
      <c r="G28" s="2">
        <v>80</v>
      </c>
      <c r="H28" s="3">
        <v>9698095</v>
      </c>
      <c r="I28" s="3">
        <v>7827</v>
      </c>
      <c r="J28" s="39">
        <v>0.97299999999999998</v>
      </c>
      <c r="K28" s="39">
        <v>1.6E-2</v>
      </c>
      <c r="L28" s="39">
        <v>0.01</v>
      </c>
      <c r="M28" s="39">
        <v>0.92600000000000005</v>
      </c>
      <c r="N28" s="39">
        <v>1.4E-2</v>
      </c>
      <c r="O28" s="39">
        <v>0.06</v>
      </c>
      <c r="P28" s="2">
        <v>95</v>
      </c>
      <c r="Q28" s="2">
        <v>97</v>
      </c>
      <c r="R28" s="2">
        <v>112</v>
      </c>
      <c r="S28" s="2">
        <v>0</v>
      </c>
      <c r="T28" s="2">
        <v>80</v>
      </c>
      <c r="U28" s="3">
        <v>897849</v>
      </c>
      <c r="V28" s="3">
        <v>8017</v>
      </c>
      <c r="W28" s="39">
        <v>0.99099999999999999</v>
      </c>
      <c r="X28" s="39">
        <v>0</v>
      </c>
      <c r="Y28" s="39">
        <v>8.9999999999999993E-3</v>
      </c>
    </row>
    <row r="29" spans="1:25" x14ac:dyDescent="0.3">
      <c r="A29" s="69">
        <v>44003</v>
      </c>
      <c r="B29" s="1" t="s">
        <v>52</v>
      </c>
      <c r="C29" s="1" t="s">
        <v>53</v>
      </c>
      <c r="D29" s="2">
        <v>537</v>
      </c>
      <c r="E29" s="2">
        <v>481</v>
      </c>
      <c r="F29" s="2">
        <v>38</v>
      </c>
      <c r="G29" s="2">
        <v>31</v>
      </c>
      <c r="H29" s="3">
        <v>4467110</v>
      </c>
      <c r="I29" s="3">
        <v>9287</v>
      </c>
      <c r="J29" s="39">
        <v>0.93799999999999994</v>
      </c>
      <c r="K29" s="39">
        <v>3.3000000000000002E-2</v>
      </c>
      <c r="L29" s="39">
        <v>2.9000000000000001E-2</v>
      </c>
      <c r="M29" s="39">
        <v>0.89600000000000002</v>
      </c>
      <c r="N29" s="39">
        <v>7.0999999999999994E-2</v>
      </c>
      <c r="O29" s="39">
        <v>5.8000000000000003E-2</v>
      </c>
      <c r="P29" s="2">
        <v>19</v>
      </c>
      <c r="Q29" s="2">
        <v>33</v>
      </c>
      <c r="R29" s="2">
        <v>20</v>
      </c>
      <c r="S29" s="2">
        <v>1</v>
      </c>
      <c r="T29" s="2">
        <v>31</v>
      </c>
      <c r="U29" s="3">
        <v>190000</v>
      </c>
      <c r="V29" s="3">
        <v>9500</v>
      </c>
      <c r="W29" s="39">
        <v>0.85</v>
      </c>
      <c r="X29" s="39">
        <v>0.05</v>
      </c>
      <c r="Y29" s="39">
        <v>0.1</v>
      </c>
    </row>
    <row r="30" spans="1:25" x14ac:dyDescent="0.3">
      <c r="A30" s="69">
        <v>44003</v>
      </c>
      <c r="B30" s="1" t="s">
        <v>54</v>
      </c>
      <c r="C30" s="1" t="s">
        <v>55</v>
      </c>
      <c r="D30" s="2">
        <v>9909</v>
      </c>
      <c r="E30" s="2">
        <v>9227</v>
      </c>
      <c r="F30" s="2">
        <v>237</v>
      </c>
      <c r="G30" s="2">
        <v>445</v>
      </c>
      <c r="H30" s="3">
        <v>71103408</v>
      </c>
      <c r="I30" s="3">
        <v>7706</v>
      </c>
      <c r="J30" s="39">
        <v>0.97199999999999998</v>
      </c>
      <c r="K30" s="39">
        <v>1.7000000000000001E-2</v>
      </c>
      <c r="L30" s="39">
        <v>1.0999999999999999E-2</v>
      </c>
      <c r="M30" s="39">
        <v>0.93200000000000005</v>
      </c>
      <c r="N30" s="39">
        <v>2.4E-2</v>
      </c>
      <c r="O30" s="39">
        <v>4.4999999999999998E-2</v>
      </c>
      <c r="P30" s="2">
        <v>499</v>
      </c>
      <c r="Q30" s="2">
        <v>521</v>
      </c>
      <c r="R30" s="2">
        <v>567</v>
      </c>
      <c r="S30" s="2">
        <v>8</v>
      </c>
      <c r="T30" s="2">
        <v>445</v>
      </c>
      <c r="U30" s="3">
        <v>4264700</v>
      </c>
      <c r="V30" s="3">
        <v>7522</v>
      </c>
      <c r="W30" s="39">
        <v>0.98599999999999999</v>
      </c>
      <c r="X30" s="39">
        <v>5.0000000000000001E-3</v>
      </c>
      <c r="Y30" s="39">
        <v>8.9999999999999993E-3</v>
      </c>
    </row>
    <row r="31" spans="1:25" x14ac:dyDescent="0.3">
      <c r="A31" s="69">
        <v>44003</v>
      </c>
      <c r="B31" s="1" t="s">
        <v>56</v>
      </c>
      <c r="C31" s="1" t="s">
        <v>57</v>
      </c>
      <c r="D31" s="2">
        <v>52788</v>
      </c>
      <c r="E31" s="2">
        <v>51172</v>
      </c>
      <c r="F31" s="2">
        <v>1116</v>
      </c>
      <c r="G31" s="2">
        <v>649</v>
      </c>
      <c r="H31" s="3">
        <v>402978211</v>
      </c>
      <c r="I31" s="3">
        <v>7875</v>
      </c>
      <c r="J31" s="39">
        <v>0.97399999999999998</v>
      </c>
      <c r="K31" s="39">
        <v>2.4E-2</v>
      </c>
      <c r="L31" s="39">
        <v>3.0000000000000001E-3</v>
      </c>
      <c r="M31" s="39">
        <v>0.97099999999999997</v>
      </c>
      <c r="N31" s="39">
        <v>0.02</v>
      </c>
      <c r="O31" s="39">
        <v>1.2E-2</v>
      </c>
      <c r="P31" s="2">
        <v>572</v>
      </c>
      <c r="Q31" s="2">
        <v>3539</v>
      </c>
      <c r="R31" s="2">
        <v>3447</v>
      </c>
      <c r="S31" s="2">
        <v>26</v>
      </c>
      <c r="T31" s="2">
        <v>649</v>
      </c>
      <c r="U31" s="3">
        <v>28281209</v>
      </c>
      <c r="V31" s="3">
        <v>8205</v>
      </c>
      <c r="W31" s="39">
        <v>0.99199999999999999</v>
      </c>
      <c r="X31" s="39">
        <v>2E-3</v>
      </c>
      <c r="Y31" s="39">
        <v>6.0000000000000001E-3</v>
      </c>
    </row>
    <row r="32" spans="1:25" x14ac:dyDescent="0.3">
      <c r="A32" s="69">
        <v>44003</v>
      </c>
      <c r="B32" s="1" t="s">
        <v>58</v>
      </c>
      <c r="C32" s="1" t="s">
        <v>57</v>
      </c>
      <c r="D32" s="2">
        <v>1288</v>
      </c>
      <c r="E32" s="2">
        <v>1271</v>
      </c>
      <c r="F32" s="2">
        <v>11</v>
      </c>
      <c r="G32" s="2">
        <v>7</v>
      </c>
      <c r="H32" s="3">
        <v>12060260</v>
      </c>
      <c r="I32" s="3">
        <v>9489</v>
      </c>
      <c r="J32" s="39">
        <v>0.99399999999999999</v>
      </c>
      <c r="K32" s="39">
        <v>6.0000000000000001E-3</v>
      </c>
      <c r="L32" s="39">
        <v>1E-3</v>
      </c>
      <c r="M32" s="39">
        <v>0.98799999999999999</v>
      </c>
      <c r="N32" s="39">
        <v>7.0000000000000001E-3</v>
      </c>
      <c r="O32" s="39">
        <v>5.0000000000000001E-3</v>
      </c>
      <c r="P32" s="2">
        <v>3</v>
      </c>
      <c r="Q32" s="2">
        <v>106</v>
      </c>
      <c r="R32" s="2">
        <v>100</v>
      </c>
      <c r="S32" s="2">
        <v>2</v>
      </c>
      <c r="T32" s="2">
        <v>7</v>
      </c>
      <c r="U32" s="3">
        <v>953536</v>
      </c>
      <c r="V32" s="3">
        <v>9535</v>
      </c>
      <c r="W32" s="39">
        <v>1</v>
      </c>
      <c r="X32" s="39">
        <v>0</v>
      </c>
      <c r="Y32" s="39">
        <v>0</v>
      </c>
    </row>
    <row r="33" spans="1:25" x14ac:dyDescent="0.3">
      <c r="A33" s="69">
        <v>44003</v>
      </c>
      <c r="B33" s="1" t="s">
        <v>59</v>
      </c>
      <c r="C33" s="1" t="s">
        <v>7</v>
      </c>
      <c r="D33" s="2">
        <v>2002</v>
      </c>
      <c r="E33" s="2">
        <v>1913</v>
      </c>
      <c r="F33" s="2">
        <v>21</v>
      </c>
      <c r="G33" s="2">
        <v>68</v>
      </c>
      <c r="H33" s="3">
        <v>17261447</v>
      </c>
      <c r="I33" s="3">
        <v>9023</v>
      </c>
      <c r="J33" s="39">
        <v>0.94899999999999995</v>
      </c>
      <c r="K33" s="39">
        <v>2.5999999999999999E-2</v>
      </c>
      <c r="L33" s="39">
        <v>2.5000000000000001E-2</v>
      </c>
      <c r="M33" s="39">
        <v>0.95599999999999996</v>
      </c>
      <c r="N33" s="39">
        <v>0.01</v>
      </c>
      <c r="O33" s="39">
        <v>3.4000000000000002E-2</v>
      </c>
      <c r="P33" s="2">
        <v>78</v>
      </c>
      <c r="Q33" s="2">
        <v>126</v>
      </c>
      <c r="R33" s="2">
        <v>132</v>
      </c>
      <c r="S33" s="2">
        <v>4</v>
      </c>
      <c r="T33" s="2">
        <v>68</v>
      </c>
      <c r="U33" s="3">
        <v>1194934</v>
      </c>
      <c r="V33" s="3">
        <v>9053</v>
      </c>
      <c r="W33" s="39">
        <v>0.90200000000000002</v>
      </c>
      <c r="X33" s="39">
        <v>4.4999999999999998E-2</v>
      </c>
      <c r="Y33" s="39">
        <v>5.2999999999999999E-2</v>
      </c>
    </row>
    <row r="34" spans="1:25" x14ac:dyDescent="0.3">
      <c r="A34" s="69">
        <v>44003</v>
      </c>
      <c r="B34" s="1" t="s">
        <v>63</v>
      </c>
      <c r="C34" s="1" t="s">
        <v>64</v>
      </c>
      <c r="D34" s="2">
        <v>5441</v>
      </c>
      <c r="E34" s="2">
        <v>5385</v>
      </c>
      <c r="F34" s="2">
        <v>28</v>
      </c>
      <c r="G34" s="2">
        <v>28</v>
      </c>
      <c r="H34" s="3">
        <v>49161885</v>
      </c>
      <c r="I34" s="3">
        <v>9129</v>
      </c>
      <c r="J34" s="39">
        <v>0.99399999999999999</v>
      </c>
      <c r="K34" s="39">
        <v>6.0000000000000001E-3</v>
      </c>
      <c r="L34" s="39">
        <v>1E-3</v>
      </c>
      <c r="M34" s="39">
        <v>0.99099999999999999</v>
      </c>
      <c r="N34" s="39">
        <v>4.0000000000000001E-3</v>
      </c>
      <c r="O34" s="39">
        <v>5.0000000000000001E-3</v>
      </c>
      <c r="P34" s="2">
        <v>20</v>
      </c>
      <c r="Q34" s="2">
        <v>367</v>
      </c>
      <c r="R34" s="2">
        <v>357</v>
      </c>
      <c r="S34" s="2">
        <v>2</v>
      </c>
      <c r="T34" s="2">
        <v>28</v>
      </c>
      <c r="U34" s="3">
        <v>3216496</v>
      </c>
      <c r="V34" s="3">
        <v>9010</v>
      </c>
      <c r="W34" s="39">
        <v>1</v>
      </c>
      <c r="X34" s="39">
        <v>0</v>
      </c>
      <c r="Y34" s="39">
        <v>0</v>
      </c>
    </row>
    <row r="35" spans="1:25" x14ac:dyDescent="0.3">
      <c r="A35" s="69">
        <v>44003</v>
      </c>
      <c r="B35" s="1" t="s">
        <v>65</v>
      </c>
      <c r="C35" s="1" t="s">
        <v>57</v>
      </c>
      <c r="D35" s="2">
        <v>55902</v>
      </c>
      <c r="E35" s="2">
        <v>55042</v>
      </c>
      <c r="F35" s="2">
        <v>625</v>
      </c>
      <c r="G35" s="2">
        <v>297</v>
      </c>
      <c r="H35" s="3">
        <v>373808330</v>
      </c>
      <c r="I35" s="3">
        <v>6791</v>
      </c>
      <c r="J35" s="39">
        <v>0.99199999999999999</v>
      </c>
      <c r="K35" s="39">
        <v>4.0000000000000001E-3</v>
      </c>
      <c r="L35" s="39">
        <v>4.0000000000000001E-3</v>
      </c>
      <c r="M35" s="39">
        <v>0.98599999999999999</v>
      </c>
      <c r="N35" s="39">
        <v>0.01</v>
      </c>
      <c r="O35" s="39">
        <v>5.0000000000000001E-3</v>
      </c>
      <c r="P35" s="2">
        <v>270</v>
      </c>
      <c r="Q35" s="2">
        <v>2205</v>
      </c>
      <c r="R35" s="2">
        <v>2177</v>
      </c>
      <c r="S35" s="2">
        <v>5</v>
      </c>
      <c r="T35" s="2">
        <v>297</v>
      </c>
      <c r="U35" s="3">
        <v>15050580</v>
      </c>
      <c r="V35" s="3">
        <v>6913</v>
      </c>
      <c r="W35" s="39">
        <v>0.98699999999999999</v>
      </c>
      <c r="X35" s="39">
        <v>6.0000000000000001E-3</v>
      </c>
      <c r="Y35" s="39">
        <v>6.0000000000000001E-3</v>
      </c>
    </row>
    <row r="36" spans="1:25" x14ac:dyDescent="0.3">
      <c r="A36" s="69">
        <v>44003</v>
      </c>
      <c r="B36" s="1" t="s">
        <v>337</v>
      </c>
      <c r="C36" s="1" t="s">
        <v>66</v>
      </c>
      <c r="D36" s="2">
        <v>126439</v>
      </c>
      <c r="E36" s="2">
        <v>117780</v>
      </c>
      <c r="F36" s="2">
        <v>1565</v>
      </c>
      <c r="G36" s="2">
        <v>7094</v>
      </c>
      <c r="H36" s="3">
        <v>982426436</v>
      </c>
      <c r="I36" s="3">
        <v>8341</v>
      </c>
      <c r="J36" s="39">
        <v>0.96399999999999997</v>
      </c>
      <c r="K36" s="39">
        <v>2.5000000000000001E-2</v>
      </c>
      <c r="L36" s="39">
        <v>1.0999999999999999E-2</v>
      </c>
      <c r="M36" s="39">
        <v>0.93200000000000005</v>
      </c>
      <c r="N36" s="39">
        <v>1.2E-2</v>
      </c>
      <c r="O36" s="39">
        <v>5.6000000000000001E-2</v>
      </c>
      <c r="P36" s="2">
        <v>7854</v>
      </c>
      <c r="Q36" s="2">
        <v>8287</v>
      </c>
      <c r="R36" s="2">
        <v>9006</v>
      </c>
      <c r="S36" s="2">
        <v>41</v>
      </c>
      <c r="T36" s="2">
        <v>7094</v>
      </c>
      <c r="U36" s="3">
        <v>75050837</v>
      </c>
      <c r="V36" s="3">
        <v>8333</v>
      </c>
      <c r="W36" s="39">
        <v>0.97799999999999998</v>
      </c>
      <c r="X36" s="39">
        <v>8.0000000000000002E-3</v>
      </c>
      <c r="Y36" s="39">
        <v>1.2999999999999999E-2</v>
      </c>
    </row>
    <row r="37" spans="1:25" x14ac:dyDescent="0.3">
      <c r="A37" s="69">
        <v>44003</v>
      </c>
      <c r="B37" s="1" t="s">
        <v>67</v>
      </c>
      <c r="C37" s="1" t="s">
        <v>7</v>
      </c>
      <c r="D37" s="2">
        <v>2186</v>
      </c>
      <c r="E37" s="2">
        <v>2062</v>
      </c>
      <c r="F37" s="2">
        <v>22</v>
      </c>
      <c r="G37" s="2">
        <v>102</v>
      </c>
      <c r="H37" s="3">
        <v>16061997</v>
      </c>
      <c r="I37" s="3">
        <v>7790</v>
      </c>
      <c r="J37" s="39">
        <v>0.94799999999999995</v>
      </c>
      <c r="K37" s="39">
        <v>4.1000000000000002E-2</v>
      </c>
      <c r="L37" s="39">
        <v>1.0999999999999999E-2</v>
      </c>
      <c r="M37" s="39">
        <v>0.94399999999999995</v>
      </c>
      <c r="N37" s="39">
        <v>8.9999999999999993E-3</v>
      </c>
      <c r="O37" s="39">
        <v>4.7E-2</v>
      </c>
      <c r="P37" s="2">
        <v>99</v>
      </c>
      <c r="Q37" s="2">
        <v>147</v>
      </c>
      <c r="R37" s="2">
        <v>138</v>
      </c>
      <c r="S37" s="2">
        <v>6</v>
      </c>
      <c r="T37" s="2">
        <v>102</v>
      </c>
      <c r="U37" s="3">
        <v>1051467</v>
      </c>
      <c r="V37" s="3">
        <v>7619</v>
      </c>
      <c r="W37" s="39">
        <v>0.95699999999999996</v>
      </c>
      <c r="X37" s="39">
        <v>7.0000000000000001E-3</v>
      </c>
      <c r="Y37" s="39">
        <v>3.5999999999999997E-2</v>
      </c>
    </row>
    <row r="38" spans="1:25" x14ac:dyDescent="0.3">
      <c r="A38" s="69">
        <v>44003</v>
      </c>
      <c r="B38" s="1" t="s">
        <v>68</v>
      </c>
      <c r="C38" s="1" t="s">
        <v>23</v>
      </c>
      <c r="D38" s="2">
        <v>27</v>
      </c>
      <c r="E38" s="2">
        <v>18</v>
      </c>
      <c r="F38" s="2">
        <v>6</v>
      </c>
      <c r="G38" s="2">
        <v>3</v>
      </c>
      <c r="H38" s="3">
        <v>171000</v>
      </c>
      <c r="I38" s="3">
        <v>9500</v>
      </c>
      <c r="J38" s="39">
        <v>1</v>
      </c>
      <c r="K38" s="39">
        <v>0</v>
      </c>
      <c r="L38" s="39">
        <v>0</v>
      </c>
      <c r="M38" s="39">
        <v>0.66700000000000004</v>
      </c>
      <c r="N38" s="39">
        <v>0.222</v>
      </c>
      <c r="O38" s="39">
        <v>0.111</v>
      </c>
      <c r="P38" s="2">
        <v>1</v>
      </c>
      <c r="Q38" s="2">
        <v>5</v>
      </c>
      <c r="R38" s="2">
        <v>2</v>
      </c>
      <c r="S38" s="2">
        <v>1</v>
      </c>
      <c r="T38" s="2">
        <v>3</v>
      </c>
      <c r="U38" s="3">
        <v>20000</v>
      </c>
      <c r="V38" s="3">
        <v>10000</v>
      </c>
      <c r="W38" s="39">
        <v>1</v>
      </c>
      <c r="X38" s="39">
        <v>0</v>
      </c>
      <c r="Y38" s="39">
        <v>0</v>
      </c>
    </row>
    <row r="39" spans="1:25" x14ac:dyDescent="0.3">
      <c r="A39" s="69">
        <v>44003</v>
      </c>
      <c r="B39" s="1" t="s">
        <v>69</v>
      </c>
      <c r="C39" s="1" t="s">
        <v>7</v>
      </c>
      <c r="D39" s="2">
        <v>93</v>
      </c>
      <c r="E39" s="2">
        <v>87</v>
      </c>
      <c r="F39" s="2">
        <v>4</v>
      </c>
      <c r="G39" s="2">
        <v>2</v>
      </c>
      <c r="H39" s="3">
        <v>714289</v>
      </c>
      <c r="I39" s="3">
        <v>8210</v>
      </c>
      <c r="J39" s="39">
        <v>1</v>
      </c>
      <c r="K39" s="39">
        <v>0</v>
      </c>
      <c r="L39" s="39">
        <v>0</v>
      </c>
      <c r="M39" s="39">
        <v>0.93500000000000005</v>
      </c>
      <c r="N39" s="39">
        <v>4.2999999999999997E-2</v>
      </c>
      <c r="O39" s="39">
        <v>2.1999999999999999E-2</v>
      </c>
      <c r="P39" s="2">
        <v>0</v>
      </c>
      <c r="Q39" s="2">
        <v>3</v>
      </c>
      <c r="R39" s="2">
        <v>0</v>
      </c>
      <c r="S39" s="2">
        <v>1</v>
      </c>
      <c r="T39" s="2">
        <v>2</v>
      </c>
      <c r="U39" s="3">
        <v>0</v>
      </c>
      <c r="V39" s="3">
        <v>0</v>
      </c>
      <c r="W39" s="39">
        <v>0</v>
      </c>
      <c r="X39" s="39">
        <v>0</v>
      </c>
      <c r="Y39" s="39">
        <v>0</v>
      </c>
    </row>
    <row r="40" spans="1:25" x14ac:dyDescent="0.3">
      <c r="A40" s="69">
        <v>44003</v>
      </c>
      <c r="B40" s="1" t="s">
        <v>74</v>
      </c>
      <c r="C40" s="1" t="s">
        <v>61</v>
      </c>
      <c r="D40" s="2">
        <v>1699</v>
      </c>
      <c r="E40" s="2">
        <v>1557</v>
      </c>
      <c r="F40" s="2">
        <v>115</v>
      </c>
      <c r="G40" s="2">
        <v>27</v>
      </c>
      <c r="H40" s="3">
        <v>9665755</v>
      </c>
      <c r="I40" s="3">
        <v>6208</v>
      </c>
      <c r="J40" s="39">
        <v>1</v>
      </c>
      <c r="K40" s="39">
        <v>0</v>
      </c>
      <c r="L40" s="39">
        <v>0</v>
      </c>
      <c r="M40" s="39">
        <v>0.91600000000000004</v>
      </c>
      <c r="N40" s="39">
        <v>6.8000000000000005E-2</v>
      </c>
      <c r="O40" s="39">
        <v>1.6E-2</v>
      </c>
      <c r="P40" s="2">
        <v>14</v>
      </c>
      <c r="Q40" s="2">
        <v>53</v>
      </c>
      <c r="R40" s="2">
        <v>39</v>
      </c>
      <c r="S40" s="2">
        <v>1</v>
      </c>
      <c r="T40" s="2">
        <v>27</v>
      </c>
      <c r="U40" s="3">
        <v>245091</v>
      </c>
      <c r="V40" s="3">
        <v>6284</v>
      </c>
      <c r="W40" s="39">
        <v>1</v>
      </c>
      <c r="X40" s="39">
        <v>0</v>
      </c>
      <c r="Y40" s="39">
        <v>0</v>
      </c>
    </row>
    <row r="41" spans="1:25" x14ac:dyDescent="0.3">
      <c r="A41" s="69">
        <v>44003</v>
      </c>
      <c r="B41" s="1" t="s">
        <v>269</v>
      </c>
      <c r="C41" s="1" t="s">
        <v>281</v>
      </c>
      <c r="D41" s="2">
        <v>889</v>
      </c>
      <c r="E41" s="2">
        <v>807</v>
      </c>
      <c r="F41" s="2">
        <v>20</v>
      </c>
      <c r="G41" s="2">
        <v>62</v>
      </c>
      <c r="H41" s="3">
        <v>6884467</v>
      </c>
      <c r="I41" s="3">
        <v>8531</v>
      </c>
      <c r="J41" s="39">
        <v>0.879</v>
      </c>
      <c r="K41" s="39">
        <v>8.7999999999999995E-2</v>
      </c>
      <c r="L41" s="39">
        <v>3.3000000000000002E-2</v>
      </c>
      <c r="M41" s="39">
        <v>0.90900000000000003</v>
      </c>
      <c r="N41" s="39">
        <v>2.1000000000000001E-2</v>
      </c>
      <c r="O41" s="39">
        <v>7.0000000000000007E-2</v>
      </c>
      <c r="P41" s="2">
        <v>68</v>
      </c>
      <c r="Q41" s="2">
        <v>55</v>
      </c>
      <c r="R41" s="2">
        <v>60</v>
      </c>
      <c r="S41" s="2">
        <v>1</v>
      </c>
      <c r="T41" s="2">
        <v>62</v>
      </c>
      <c r="U41" s="3">
        <v>539126</v>
      </c>
      <c r="V41" s="3">
        <v>8985</v>
      </c>
      <c r="W41" s="39">
        <v>0.83299999999999996</v>
      </c>
      <c r="X41" s="39">
        <v>6.7000000000000004E-2</v>
      </c>
      <c r="Y41" s="39">
        <v>0.1</v>
      </c>
    </row>
    <row r="42" spans="1:25" x14ac:dyDescent="0.3">
      <c r="A42" s="69">
        <v>44003</v>
      </c>
      <c r="B42" s="1" t="s">
        <v>77</v>
      </c>
      <c r="C42" s="1" t="s">
        <v>35</v>
      </c>
      <c r="D42" s="2">
        <v>42</v>
      </c>
      <c r="E42" s="2">
        <v>39</v>
      </c>
      <c r="F42" s="2">
        <v>1</v>
      </c>
      <c r="G42" s="2">
        <v>2</v>
      </c>
      <c r="H42" s="3">
        <v>378409</v>
      </c>
      <c r="I42" s="3">
        <v>9703</v>
      </c>
      <c r="J42" s="39">
        <v>0.59</v>
      </c>
      <c r="K42" s="39">
        <v>0.17899999999999999</v>
      </c>
      <c r="L42" s="39">
        <v>0.23100000000000001</v>
      </c>
      <c r="M42" s="39">
        <v>0.92900000000000005</v>
      </c>
      <c r="N42" s="39">
        <v>2.4E-2</v>
      </c>
      <c r="O42" s="39">
        <v>4.8000000000000001E-2</v>
      </c>
      <c r="P42" s="2">
        <v>4</v>
      </c>
      <c r="Q42" s="2">
        <v>2</v>
      </c>
      <c r="R42" s="2">
        <v>4</v>
      </c>
      <c r="S42" s="2">
        <v>0</v>
      </c>
      <c r="T42" s="2">
        <v>2</v>
      </c>
      <c r="U42" s="3">
        <v>40000</v>
      </c>
      <c r="V42" s="3">
        <v>10000</v>
      </c>
      <c r="W42" s="39">
        <v>0.5</v>
      </c>
      <c r="X42" s="39">
        <v>0.25</v>
      </c>
      <c r="Y42" s="39">
        <v>0.25</v>
      </c>
    </row>
    <row r="43" spans="1:25" x14ac:dyDescent="0.3">
      <c r="A43" s="69">
        <v>44003</v>
      </c>
      <c r="B43" s="1" t="s">
        <v>78</v>
      </c>
      <c r="C43" s="1" t="s">
        <v>79</v>
      </c>
      <c r="D43" s="2">
        <v>1237</v>
      </c>
      <c r="E43" s="2">
        <v>1135</v>
      </c>
      <c r="F43" s="2">
        <v>5</v>
      </c>
      <c r="G43" s="2">
        <v>97</v>
      </c>
      <c r="H43" s="3">
        <v>8361817</v>
      </c>
      <c r="I43" s="3">
        <v>7367</v>
      </c>
      <c r="J43" s="39">
        <v>0.90400000000000003</v>
      </c>
      <c r="K43" s="39">
        <v>4.2999999999999997E-2</v>
      </c>
      <c r="L43" s="39">
        <v>5.2999999999999999E-2</v>
      </c>
      <c r="M43" s="39">
        <v>0.91800000000000004</v>
      </c>
      <c r="N43" s="39">
        <v>4.0000000000000001E-3</v>
      </c>
      <c r="O43" s="39">
        <v>7.8E-2</v>
      </c>
      <c r="P43" s="2">
        <v>84</v>
      </c>
      <c r="Q43" s="2">
        <v>101</v>
      </c>
      <c r="R43" s="2">
        <v>88</v>
      </c>
      <c r="S43" s="2">
        <v>0</v>
      </c>
      <c r="T43" s="2">
        <v>97</v>
      </c>
      <c r="U43" s="3">
        <v>730998</v>
      </c>
      <c r="V43" s="3">
        <v>8307</v>
      </c>
      <c r="W43" s="39">
        <v>0.97699999999999998</v>
      </c>
      <c r="X43" s="39">
        <v>0</v>
      </c>
      <c r="Y43" s="39">
        <v>2.3E-2</v>
      </c>
    </row>
    <row r="44" spans="1:25" x14ac:dyDescent="0.3">
      <c r="A44" s="69">
        <v>44003</v>
      </c>
      <c r="B44" s="1" t="s">
        <v>80</v>
      </c>
      <c r="C44" s="1" t="s">
        <v>79</v>
      </c>
      <c r="D44" s="2">
        <v>25</v>
      </c>
      <c r="E44" s="2">
        <v>22</v>
      </c>
      <c r="F44" s="2">
        <v>1</v>
      </c>
      <c r="G44" s="2">
        <v>2</v>
      </c>
      <c r="H44" s="3">
        <v>220000</v>
      </c>
      <c r="I44" s="3">
        <v>10000</v>
      </c>
      <c r="J44" s="39">
        <v>0.63600000000000001</v>
      </c>
      <c r="K44" s="39">
        <v>0.318</v>
      </c>
      <c r="L44" s="39">
        <v>4.4999999999999998E-2</v>
      </c>
      <c r="M44" s="39">
        <v>0.88</v>
      </c>
      <c r="N44" s="39">
        <v>0.04</v>
      </c>
      <c r="O44" s="39">
        <v>0.08</v>
      </c>
      <c r="P44" s="2">
        <v>1</v>
      </c>
      <c r="Q44" s="2">
        <v>5</v>
      </c>
      <c r="R44" s="2">
        <v>4</v>
      </c>
      <c r="S44" s="2">
        <v>0</v>
      </c>
      <c r="T44" s="2">
        <v>2</v>
      </c>
      <c r="U44" s="3">
        <v>40000</v>
      </c>
      <c r="V44" s="3">
        <v>10000</v>
      </c>
      <c r="W44" s="39">
        <v>1</v>
      </c>
      <c r="X44" s="39">
        <v>0</v>
      </c>
      <c r="Y44" s="39">
        <v>0</v>
      </c>
    </row>
    <row r="45" spans="1:25" x14ac:dyDescent="0.3">
      <c r="A45" s="69">
        <v>44003</v>
      </c>
      <c r="B45" s="1" t="s">
        <v>81</v>
      </c>
      <c r="C45" s="1" t="s">
        <v>82</v>
      </c>
      <c r="D45" s="2">
        <v>4587</v>
      </c>
      <c r="E45" s="2">
        <v>4377</v>
      </c>
      <c r="F45" s="2">
        <v>46</v>
      </c>
      <c r="G45" s="2">
        <v>164</v>
      </c>
      <c r="H45" s="3">
        <v>38521299</v>
      </c>
      <c r="I45" s="3">
        <v>8801</v>
      </c>
      <c r="J45" s="39">
        <v>0.96499999999999997</v>
      </c>
      <c r="K45" s="39">
        <v>1.9E-2</v>
      </c>
      <c r="L45" s="39">
        <v>1.6E-2</v>
      </c>
      <c r="M45" s="39">
        <v>0.95399999999999996</v>
      </c>
      <c r="N45" s="39">
        <v>0.01</v>
      </c>
      <c r="O45" s="39">
        <v>3.5999999999999997E-2</v>
      </c>
      <c r="P45" s="2">
        <v>332</v>
      </c>
      <c r="Q45" s="2">
        <v>304</v>
      </c>
      <c r="R45" s="2">
        <v>470</v>
      </c>
      <c r="S45" s="2">
        <v>2</v>
      </c>
      <c r="T45" s="2">
        <v>164</v>
      </c>
      <c r="U45" s="3">
        <v>4160956</v>
      </c>
      <c r="V45" s="3">
        <v>8853</v>
      </c>
      <c r="W45" s="39">
        <v>0.98699999999999999</v>
      </c>
      <c r="X45" s="39">
        <v>2E-3</v>
      </c>
      <c r="Y45" s="39">
        <v>1.0999999999999999E-2</v>
      </c>
    </row>
    <row r="46" spans="1:25" x14ac:dyDescent="0.3">
      <c r="A46" s="69">
        <v>44003</v>
      </c>
      <c r="B46" s="1" t="s">
        <v>83</v>
      </c>
      <c r="C46" s="1" t="s">
        <v>84</v>
      </c>
      <c r="D46" s="2">
        <v>4941</v>
      </c>
      <c r="E46" s="2">
        <v>4735</v>
      </c>
      <c r="F46" s="2">
        <v>38</v>
      </c>
      <c r="G46" s="2">
        <v>166</v>
      </c>
      <c r="H46" s="3">
        <v>42524294</v>
      </c>
      <c r="I46" s="3">
        <v>8981</v>
      </c>
      <c r="J46" s="39">
        <v>0.98399999999999999</v>
      </c>
      <c r="K46" s="39">
        <v>1.2E-2</v>
      </c>
      <c r="L46" s="39">
        <v>4.0000000000000001E-3</v>
      </c>
      <c r="M46" s="39">
        <v>0.95899999999999996</v>
      </c>
      <c r="N46" s="39">
        <v>7.0000000000000001E-3</v>
      </c>
      <c r="O46" s="39">
        <v>3.4000000000000002E-2</v>
      </c>
      <c r="P46" s="2">
        <v>163</v>
      </c>
      <c r="Q46" s="2">
        <v>399</v>
      </c>
      <c r="R46" s="2">
        <v>393</v>
      </c>
      <c r="S46" s="2">
        <v>3</v>
      </c>
      <c r="T46" s="2">
        <v>166</v>
      </c>
      <c r="U46" s="3">
        <v>3585507</v>
      </c>
      <c r="V46" s="3">
        <v>9123</v>
      </c>
      <c r="W46" s="39">
        <v>0.98499999999999999</v>
      </c>
      <c r="X46" s="39">
        <v>5.0000000000000001E-3</v>
      </c>
      <c r="Y46" s="39">
        <v>0.01</v>
      </c>
    </row>
    <row r="47" spans="1:25" x14ac:dyDescent="0.3">
      <c r="A47" s="69">
        <v>44003</v>
      </c>
      <c r="B47" s="1" t="s">
        <v>86</v>
      </c>
      <c r="C47" s="1" t="s">
        <v>87</v>
      </c>
      <c r="D47" s="2">
        <v>96</v>
      </c>
      <c r="E47" s="2">
        <v>86</v>
      </c>
      <c r="F47" s="2">
        <v>1</v>
      </c>
      <c r="G47" s="2">
        <v>9</v>
      </c>
      <c r="H47" s="3">
        <v>804147</v>
      </c>
      <c r="I47" s="3">
        <v>9351</v>
      </c>
      <c r="J47" s="39">
        <v>0.97699999999999998</v>
      </c>
      <c r="K47" s="39">
        <v>2.3E-2</v>
      </c>
      <c r="L47" s="39">
        <v>0</v>
      </c>
      <c r="M47" s="39">
        <v>0.90500000000000003</v>
      </c>
      <c r="N47" s="39">
        <v>0</v>
      </c>
      <c r="O47" s="39">
        <v>9.5000000000000001E-2</v>
      </c>
      <c r="P47" s="2">
        <v>6</v>
      </c>
      <c r="Q47" s="2">
        <v>10</v>
      </c>
      <c r="R47" s="2">
        <v>7</v>
      </c>
      <c r="S47" s="2">
        <v>0</v>
      </c>
      <c r="T47" s="2">
        <v>9</v>
      </c>
      <c r="U47" s="3">
        <v>70000</v>
      </c>
      <c r="V47" s="3">
        <v>10000</v>
      </c>
      <c r="W47" s="39">
        <v>1</v>
      </c>
      <c r="X47" s="39">
        <v>0</v>
      </c>
      <c r="Y47" s="39">
        <v>0</v>
      </c>
    </row>
    <row r="48" spans="1:25" x14ac:dyDescent="0.3">
      <c r="A48" s="69">
        <v>44003</v>
      </c>
      <c r="B48" s="1" t="s">
        <v>88</v>
      </c>
      <c r="C48" s="1" t="s">
        <v>89</v>
      </c>
      <c r="D48" s="2">
        <v>25</v>
      </c>
      <c r="E48" s="2">
        <v>24</v>
      </c>
      <c r="F48" s="2">
        <v>0</v>
      </c>
      <c r="G48" s="2">
        <v>0</v>
      </c>
      <c r="H48" s="3">
        <v>213015</v>
      </c>
      <c r="I48" s="3">
        <v>8876</v>
      </c>
      <c r="J48" s="39">
        <v>1</v>
      </c>
      <c r="K48" s="39">
        <v>0</v>
      </c>
      <c r="L48" s="39">
        <v>0</v>
      </c>
      <c r="M48" s="39">
        <v>0.96</v>
      </c>
      <c r="N48" s="39">
        <v>0</v>
      </c>
      <c r="O48" s="39">
        <v>0</v>
      </c>
      <c r="P48" s="2">
        <v>0</v>
      </c>
      <c r="Q48" s="2">
        <v>2</v>
      </c>
      <c r="R48" s="2">
        <v>2</v>
      </c>
      <c r="S48" s="2">
        <v>0</v>
      </c>
      <c r="T48" s="2">
        <v>0</v>
      </c>
      <c r="U48" s="3">
        <v>20000</v>
      </c>
      <c r="V48" s="3">
        <v>10000</v>
      </c>
      <c r="W48" s="39">
        <v>1</v>
      </c>
      <c r="X48" s="39">
        <v>0</v>
      </c>
      <c r="Y48" s="39">
        <v>0</v>
      </c>
    </row>
    <row r="49" spans="1:25" x14ac:dyDescent="0.3">
      <c r="A49" s="69">
        <v>44003</v>
      </c>
      <c r="B49" s="1" t="s">
        <v>90</v>
      </c>
      <c r="C49" s="1" t="s">
        <v>91</v>
      </c>
      <c r="D49" s="2">
        <v>34764</v>
      </c>
      <c r="E49" s="2">
        <v>33116</v>
      </c>
      <c r="F49" s="2">
        <v>764</v>
      </c>
      <c r="G49" s="2">
        <v>881</v>
      </c>
      <c r="H49" s="3">
        <v>287096085</v>
      </c>
      <c r="I49" s="3">
        <v>8669</v>
      </c>
      <c r="J49" s="39">
        <v>0.99199999999999999</v>
      </c>
      <c r="K49" s="39">
        <v>4.0000000000000001E-3</v>
      </c>
      <c r="L49" s="39">
        <v>4.0000000000000001E-3</v>
      </c>
      <c r="M49" s="39">
        <v>0.95299999999999996</v>
      </c>
      <c r="N49" s="39">
        <v>2.1999999999999999E-2</v>
      </c>
      <c r="O49" s="39">
        <v>2.5000000000000001E-2</v>
      </c>
      <c r="P49" s="2">
        <v>887</v>
      </c>
      <c r="Q49" s="2">
        <v>2818</v>
      </c>
      <c r="R49" s="2">
        <v>2730</v>
      </c>
      <c r="S49" s="2">
        <v>94</v>
      </c>
      <c r="T49" s="2">
        <v>881</v>
      </c>
      <c r="U49" s="3">
        <v>23963973</v>
      </c>
      <c r="V49" s="3">
        <v>8778</v>
      </c>
      <c r="W49" s="39">
        <v>0.98099999999999998</v>
      </c>
      <c r="X49" s="39">
        <v>8.0000000000000002E-3</v>
      </c>
      <c r="Y49" s="39">
        <v>1.0999999999999999E-2</v>
      </c>
    </row>
    <row r="50" spans="1:25" x14ac:dyDescent="0.3">
      <c r="A50" s="69">
        <v>44003</v>
      </c>
      <c r="B50" s="1" t="s">
        <v>92</v>
      </c>
      <c r="C50" s="1" t="s">
        <v>93</v>
      </c>
      <c r="D50" s="2">
        <v>6843</v>
      </c>
      <c r="E50" s="2">
        <v>6687</v>
      </c>
      <c r="F50" s="2">
        <v>27</v>
      </c>
      <c r="G50" s="2">
        <v>129</v>
      </c>
      <c r="H50" s="3">
        <v>56628809</v>
      </c>
      <c r="I50" s="3">
        <v>8468</v>
      </c>
      <c r="J50" s="39">
        <v>0.98</v>
      </c>
      <c r="K50" s="39">
        <v>0.01</v>
      </c>
      <c r="L50" s="39">
        <v>8.9999999999999993E-3</v>
      </c>
      <c r="M50" s="39">
        <v>0.97699999999999998</v>
      </c>
      <c r="N50" s="39">
        <v>4.0000000000000001E-3</v>
      </c>
      <c r="O50" s="39">
        <v>1.9E-2</v>
      </c>
      <c r="P50" s="2">
        <v>143</v>
      </c>
      <c r="Q50" s="2">
        <v>408</v>
      </c>
      <c r="R50" s="2">
        <v>416</v>
      </c>
      <c r="S50" s="2">
        <v>6</v>
      </c>
      <c r="T50" s="2">
        <v>129</v>
      </c>
      <c r="U50" s="3">
        <v>3607301</v>
      </c>
      <c r="V50" s="3">
        <v>8671</v>
      </c>
      <c r="W50" s="39">
        <v>0.94199999999999995</v>
      </c>
      <c r="X50" s="39">
        <v>2.1999999999999999E-2</v>
      </c>
      <c r="Y50" s="39">
        <v>3.5999999999999997E-2</v>
      </c>
    </row>
    <row r="51" spans="1:25" x14ac:dyDescent="0.3">
      <c r="A51" s="69">
        <v>44003</v>
      </c>
      <c r="B51" s="1" t="s">
        <v>94</v>
      </c>
      <c r="C51" s="1" t="s">
        <v>61</v>
      </c>
      <c r="D51" s="2">
        <v>2416</v>
      </c>
      <c r="E51" s="2">
        <v>2276</v>
      </c>
      <c r="F51" s="2">
        <v>71</v>
      </c>
      <c r="G51" s="2">
        <v>69</v>
      </c>
      <c r="H51" s="3">
        <v>16097654</v>
      </c>
      <c r="I51" s="3">
        <v>7073</v>
      </c>
      <c r="J51" s="39">
        <v>0.58899999999999997</v>
      </c>
      <c r="K51" s="39">
        <v>0.35799999999999998</v>
      </c>
      <c r="L51" s="39">
        <v>5.2999999999999999E-2</v>
      </c>
      <c r="M51" s="39">
        <v>0.94199999999999995</v>
      </c>
      <c r="N51" s="39">
        <v>2.9000000000000001E-2</v>
      </c>
      <c r="O51" s="39">
        <v>2.9000000000000001E-2</v>
      </c>
      <c r="P51" s="2">
        <v>45</v>
      </c>
      <c r="Q51" s="2">
        <v>158</v>
      </c>
      <c r="R51" s="2">
        <v>132</v>
      </c>
      <c r="S51" s="2">
        <v>2</v>
      </c>
      <c r="T51" s="2">
        <v>69</v>
      </c>
      <c r="U51" s="3">
        <v>968511</v>
      </c>
      <c r="V51" s="3">
        <v>7337</v>
      </c>
      <c r="W51" s="39">
        <v>0.93899999999999995</v>
      </c>
      <c r="X51" s="39">
        <v>0</v>
      </c>
      <c r="Y51" s="39">
        <v>6.0999999999999999E-2</v>
      </c>
    </row>
    <row r="52" spans="1:25" x14ac:dyDescent="0.3">
      <c r="A52" s="69">
        <v>44003</v>
      </c>
      <c r="B52" s="1" t="s">
        <v>95</v>
      </c>
      <c r="C52" s="1" t="s">
        <v>96</v>
      </c>
      <c r="D52" s="2">
        <v>22</v>
      </c>
      <c r="E52" s="2">
        <v>22</v>
      </c>
      <c r="F52" s="2">
        <v>0</v>
      </c>
      <c r="G52" s="2">
        <v>0</v>
      </c>
      <c r="H52" s="3">
        <v>202249</v>
      </c>
      <c r="I52" s="3">
        <v>9193</v>
      </c>
      <c r="J52" s="39">
        <v>1</v>
      </c>
      <c r="K52" s="39">
        <v>0</v>
      </c>
      <c r="L52" s="39">
        <v>0</v>
      </c>
      <c r="M52" s="39">
        <v>1</v>
      </c>
      <c r="N52" s="39">
        <v>0</v>
      </c>
      <c r="O52" s="39">
        <v>0</v>
      </c>
      <c r="P52" s="2">
        <v>1</v>
      </c>
      <c r="Q52" s="2">
        <v>0</v>
      </c>
      <c r="R52" s="2">
        <v>1</v>
      </c>
      <c r="S52" s="2">
        <v>0</v>
      </c>
      <c r="T52" s="2">
        <v>0</v>
      </c>
      <c r="U52" s="3">
        <v>10000</v>
      </c>
      <c r="V52" s="3">
        <v>10000</v>
      </c>
      <c r="W52" s="39">
        <v>1</v>
      </c>
      <c r="X52" s="39">
        <v>0</v>
      </c>
      <c r="Y52" s="39">
        <v>0</v>
      </c>
    </row>
    <row r="53" spans="1:25" x14ac:dyDescent="0.3">
      <c r="A53" s="69">
        <v>44003</v>
      </c>
      <c r="B53" s="1" t="s">
        <v>97</v>
      </c>
      <c r="C53" s="1" t="s">
        <v>61</v>
      </c>
      <c r="D53" s="2">
        <v>2905</v>
      </c>
      <c r="E53" s="2">
        <v>2721</v>
      </c>
      <c r="F53" s="2">
        <v>112</v>
      </c>
      <c r="G53" s="2">
        <v>72</v>
      </c>
      <c r="H53" s="3">
        <v>10647825</v>
      </c>
      <c r="I53" s="3">
        <v>3913</v>
      </c>
      <c r="J53" s="39">
        <v>0.67100000000000004</v>
      </c>
      <c r="K53" s="39">
        <v>0.215</v>
      </c>
      <c r="L53" s="39">
        <v>0.114</v>
      </c>
      <c r="M53" s="39">
        <v>0.93700000000000006</v>
      </c>
      <c r="N53" s="39">
        <v>3.9E-2</v>
      </c>
      <c r="O53" s="39">
        <v>2.5000000000000001E-2</v>
      </c>
      <c r="P53" s="2">
        <v>79</v>
      </c>
      <c r="Q53" s="2">
        <v>175</v>
      </c>
      <c r="R53" s="2">
        <v>173</v>
      </c>
      <c r="S53" s="2">
        <v>9</v>
      </c>
      <c r="T53" s="2">
        <v>72</v>
      </c>
      <c r="U53" s="3">
        <v>648767</v>
      </c>
      <c r="V53" s="3">
        <v>3750</v>
      </c>
      <c r="W53" s="39">
        <v>0.72299999999999998</v>
      </c>
      <c r="X53" s="39">
        <v>0.127</v>
      </c>
      <c r="Y53" s="39">
        <v>0.15</v>
      </c>
    </row>
    <row r="54" spans="1:25" x14ac:dyDescent="0.3">
      <c r="A54" s="69">
        <v>44003</v>
      </c>
      <c r="B54" s="1" t="s">
        <v>99</v>
      </c>
      <c r="C54" s="1" t="s">
        <v>100</v>
      </c>
      <c r="D54" s="2">
        <v>9335</v>
      </c>
      <c r="E54" s="2">
        <v>8974</v>
      </c>
      <c r="F54" s="2">
        <v>153</v>
      </c>
      <c r="G54" s="2">
        <v>208</v>
      </c>
      <c r="H54" s="3">
        <v>64169779</v>
      </c>
      <c r="I54" s="3">
        <v>7151</v>
      </c>
      <c r="J54" s="39">
        <v>0.94599999999999995</v>
      </c>
      <c r="K54" s="39">
        <v>4.8000000000000001E-2</v>
      </c>
      <c r="L54" s="39">
        <v>6.0000000000000001E-3</v>
      </c>
      <c r="M54" s="39">
        <v>0.96299999999999997</v>
      </c>
      <c r="N54" s="39">
        <v>1.4999999999999999E-2</v>
      </c>
      <c r="O54" s="39">
        <v>2.1999999999999999E-2</v>
      </c>
      <c r="P54" s="2">
        <v>266</v>
      </c>
      <c r="Q54" s="2">
        <v>573</v>
      </c>
      <c r="R54" s="2">
        <v>618</v>
      </c>
      <c r="S54" s="2">
        <v>13</v>
      </c>
      <c r="T54" s="2">
        <v>208</v>
      </c>
      <c r="U54" s="3">
        <v>4537361</v>
      </c>
      <c r="V54" s="3">
        <v>7342</v>
      </c>
      <c r="W54" s="39">
        <v>0.98899999999999999</v>
      </c>
      <c r="X54" s="39">
        <v>0</v>
      </c>
      <c r="Y54" s="39">
        <v>1.0999999999999999E-2</v>
      </c>
    </row>
    <row r="55" spans="1:25" x14ac:dyDescent="0.3">
      <c r="A55" s="69">
        <v>44003</v>
      </c>
      <c r="B55" s="1" t="s">
        <v>101</v>
      </c>
      <c r="C55" s="1" t="s">
        <v>102</v>
      </c>
      <c r="D55" s="2">
        <v>112600</v>
      </c>
      <c r="E55" s="2">
        <v>104795</v>
      </c>
      <c r="F55" s="2">
        <v>1258</v>
      </c>
      <c r="G55" s="2">
        <v>6547</v>
      </c>
      <c r="H55" s="3">
        <v>828275728</v>
      </c>
      <c r="I55" s="3">
        <v>7904</v>
      </c>
      <c r="J55" s="39">
        <v>0.97599999999999998</v>
      </c>
      <c r="K55" s="39">
        <v>1.6E-2</v>
      </c>
      <c r="L55" s="39">
        <v>8.0000000000000002E-3</v>
      </c>
      <c r="M55" s="39">
        <v>0.93100000000000005</v>
      </c>
      <c r="N55" s="39">
        <v>1.0999999999999999E-2</v>
      </c>
      <c r="O55" s="39">
        <v>5.8000000000000003E-2</v>
      </c>
      <c r="P55" s="2">
        <v>7527</v>
      </c>
      <c r="Q55" s="2">
        <v>7776</v>
      </c>
      <c r="R55" s="2">
        <v>8693</v>
      </c>
      <c r="S55" s="2">
        <v>63</v>
      </c>
      <c r="T55" s="2">
        <v>6547</v>
      </c>
      <c r="U55" s="3">
        <v>69964059</v>
      </c>
      <c r="V55" s="3">
        <v>8048</v>
      </c>
      <c r="W55" s="39">
        <v>0.99</v>
      </c>
      <c r="X55" s="39">
        <v>4.0000000000000001E-3</v>
      </c>
      <c r="Y55" s="39">
        <v>6.0000000000000001E-3</v>
      </c>
    </row>
    <row r="56" spans="1:25" x14ac:dyDescent="0.3">
      <c r="A56" s="69">
        <v>44003</v>
      </c>
      <c r="B56" s="1" t="s">
        <v>105</v>
      </c>
      <c r="C56" s="1" t="s">
        <v>106</v>
      </c>
      <c r="D56" s="2">
        <v>124</v>
      </c>
      <c r="E56" s="2">
        <v>121</v>
      </c>
      <c r="F56" s="2">
        <v>1</v>
      </c>
      <c r="G56" s="2">
        <v>2</v>
      </c>
      <c r="H56" s="3">
        <v>1165134</v>
      </c>
      <c r="I56" s="3">
        <v>9629</v>
      </c>
      <c r="J56" s="39">
        <v>1</v>
      </c>
      <c r="K56" s="39">
        <v>0</v>
      </c>
      <c r="L56" s="39">
        <v>0</v>
      </c>
      <c r="M56" s="39">
        <v>0.97599999999999998</v>
      </c>
      <c r="N56" s="39">
        <v>8.0000000000000002E-3</v>
      </c>
      <c r="O56" s="39">
        <v>1.6E-2</v>
      </c>
      <c r="P56" s="2">
        <v>6</v>
      </c>
      <c r="Q56" s="2">
        <v>6</v>
      </c>
      <c r="R56" s="2">
        <v>10</v>
      </c>
      <c r="S56" s="2">
        <v>0</v>
      </c>
      <c r="T56" s="2">
        <v>2</v>
      </c>
      <c r="U56" s="3">
        <v>92684</v>
      </c>
      <c r="V56" s="3">
        <v>9268</v>
      </c>
      <c r="W56" s="39">
        <v>1</v>
      </c>
      <c r="X56" s="39">
        <v>0</v>
      </c>
      <c r="Y56" s="39">
        <v>0</v>
      </c>
    </row>
    <row r="57" spans="1:25" x14ac:dyDescent="0.3">
      <c r="A57" s="69">
        <v>44003</v>
      </c>
      <c r="B57" s="1" t="s">
        <v>107</v>
      </c>
      <c r="C57" s="1" t="s">
        <v>108</v>
      </c>
      <c r="D57" s="2">
        <v>238957</v>
      </c>
      <c r="E57" s="2">
        <v>225540</v>
      </c>
      <c r="F57" s="2">
        <v>4074</v>
      </c>
      <c r="G57" s="2">
        <v>9343</v>
      </c>
      <c r="H57" s="3">
        <v>1546026745</v>
      </c>
      <c r="I57" s="3">
        <v>6855</v>
      </c>
      <c r="J57" s="39">
        <v>0.96199999999999997</v>
      </c>
      <c r="K57" s="39">
        <v>1.7999999999999999E-2</v>
      </c>
      <c r="L57" s="39">
        <v>0.02</v>
      </c>
      <c r="M57" s="39">
        <v>0.94399999999999995</v>
      </c>
      <c r="N57" s="39">
        <v>1.7000000000000001E-2</v>
      </c>
      <c r="O57" s="39">
        <v>3.9E-2</v>
      </c>
      <c r="P57" s="2">
        <v>10898</v>
      </c>
      <c r="Q57" s="2">
        <v>11149</v>
      </c>
      <c r="R57" s="2">
        <v>12568</v>
      </c>
      <c r="S57" s="2">
        <v>136</v>
      </c>
      <c r="T57" s="2">
        <v>9343</v>
      </c>
      <c r="U57" s="3">
        <v>87473962</v>
      </c>
      <c r="V57" s="3">
        <v>6960</v>
      </c>
      <c r="W57" s="39">
        <v>0.98599999999999999</v>
      </c>
      <c r="X57" s="39">
        <v>7.0000000000000001E-3</v>
      </c>
      <c r="Y57" s="39">
        <v>7.0000000000000001E-3</v>
      </c>
    </row>
    <row r="58" spans="1:25" x14ac:dyDescent="0.3">
      <c r="A58" s="69">
        <v>44003</v>
      </c>
      <c r="B58" s="1" t="s">
        <v>109</v>
      </c>
      <c r="C58" s="1" t="s">
        <v>61</v>
      </c>
      <c r="D58" s="2">
        <v>1259</v>
      </c>
      <c r="E58" s="2">
        <v>1226</v>
      </c>
      <c r="F58" s="2">
        <v>5</v>
      </c>
      <c r="G58" s="2">
        <v>28</v>
      </c>
      <c r="H58" s="3">
        <v>11836966</v>
      </c>
      <c r="I58" s="3">
        <v>9655</v>
      </c>
      <c r="J58" s="39">
        <v>0.95499999999999996</v>
      </c>
      <c r="K58" s="39">
        <v>3.5999999999999997E-2</v>
      </c>
      <c r="L58" s="39">
        <v>8.9999999999999993E-3</v>
      </c>
      <c r="M58" s="39">
        <v>0.97499999999999998</v>
      </c>
      <c r="N58" s="39">
        <v>3.0000000000000001E-3</v>
      </c>
      <c r="O58" s="39">
        <v>2.1999999999999999E-2</v>
      </c>
      <c r="P58" s="2">
        <v>43</v>
      </c>
      <c r="Q58" s="2">
        <v>70</v>
      </c>
      <c r="R58" s="2">
        <v>85</v>
      </c>
      <c r="S58" s="2">
        <v>0</v>
      </c>
      <c r="T58" s="2">
        <v>28</v>
      </c>
      <c r="U58" s="3">
        <v>812163</v>
      </c>
      <c r="V58" s="3">
        <v>9555</v>
      </c>
      <c r="W58" s="39">
        <v>0.97599999999999998</v>
      </c>
      <c r="X58" s="39">
        <v>2.4E-2</v>
      </c>
      <c r="Y58" s="39">
        <v>0</v>
      </c>
    </row>
    <row r="59" spans="1:25" x14ac:dyDescent="0.3">
      <c r="A59" s="69">
        <v>44003</v>
      </c>
      <c r="B59" s="1" t="s">
        <v>110</v>
      </c>
      <c r="C59" s="1" t="s">
        <v>111</v>
      </c>
      <c r="D59" s="2">
        <v>1051</v>
      </c>
      <c r="E59" s="2">
        <v>1017</v>
      </c>
      <c r="F59" s="2">
        <v>3</v>
      </c>
      <c r="G59" s="2">
        <v>31</v>
      </c>
      <c r="H59" s="3">
        <v>9000038</v>
      </c>
      <c r="I59" s="3">
        <v>8850</v>
      </c>
      <c r="J59" s="39">
        <v>0.97199999999999998</v>
      </c>
      <c r="K59" s="39">
        <v>2.1000000000000001E-2</v>
      </c>
      <c r="L59" s="39">
        <v>7.0000000000000001E-3</v>
      </c>
      <c r="M59" s="39">
        <v>0.96899999999999997</v>
      </c>
      <c r="N59" s="39">
        <v>1E-3</v>
      </c>
      <c r="O59" s="39">
        <v>0.03</v>
      </c>
      <c r="P59" s="2">
        <v>38</v>
      </c>
      <c r="Q59" s="2">
        <v>63</v>
      </c>
      <c r="R59" s="2">
        <v>70</v>
      </c>
      <c r="S59" s="2">
        <v>0</v>
      </c>
      <c r="T59" s="2">
        <v>31</v>
      </c>
      <c r="U59" s="3">
        <v>598640</v>
      </c>
      <c r="V59" s="3">
        <v>8552</v>
      </c>
      <c r="W59" s="39">
        <v>0.98599999999999999</v>
      </c>
      <c r="X59" s="39">
        <v>1.4E-2</v>
      </c>
      <c r="Y59" s="39">
        <v>0</v>
      </c>
    </row>
    <row r="60" spans="1:25" x14ac:dyDescent="0.3">
      <c r="A60" s="69">
        <v>44003</v>
      </c>
      <c r="B60" s="1" t="s">
        <v>112</v>
      </c>
      <c r="C60" s="1" t="s">
        <v>104</v>
      </c>
      <c r="D60" s="2">
        <v>24</v>
      </c>
      <c r="E60" s="2">
        <v>19</v>
      </c>
      <c r="F60" s="2">
        <v>3</v>
      </c>
      <c r="G60" s="2">
        <v>2</v>
      </c>
      <c r="H60" s="3">
        <v>171630</v>
      </c>
      <c r="I60" s="3">
        <v>9033</v>
      </c>
      <c r="J60" s="39">
        <v>1</v>
      </c>
      <c r="K60" s="39">
        <v>0</v>
      </c>
      <c r="L60" s="39">
        <v>0</v>
      </c>
      <c r="M60" s="39">
        <v>0.79200000000000004</v>
      </c>
      <c r="N60" s="39">
        <v>0.125</v>
      </c>
      <c r="O60" s="39">
        <v>8.3000000000000004E-2</v>
      </c>
      <c r="P60" s="2">
        <v>2</v>
      </c>
      <c r="Q60" s="2">
        <v>3</v>
      </c>
      <c r="R60" s="2">
        <v>2</v>
      </c>
      <c r="S60" s="2">
        <v>1</v>
      </c>
      <c r="T60" s="2">
        <v>2</v>
      </c>
      <c r="U60" s="3">
        <v>18500</v>
      </c>
      <c r="V60" s="3">
        <v>9250</v>
      </c>
      <c r="W60" s="39">
        <v>1</v>
      </c>
      <c r="X60" s="39">
        <v>0</v>
      </c>
      <c r="Y60" s="39">
        <v>0</v>
      </c>
    </row>
    <row r="61" spans="1:25" x14ac:dyDescent="0.3">
      <c r="A61" s="69">
        <v>44003</v>
      </c>
      <c r="B61" s="1" t="s">
        <v>113</v>
      </c>
      <c r="C61" s="1" t="s">
        <v>61</v>
      </c>
      <c r="D61" s="2">
        <v>8101</v>
      </c>
      <c r="E61" s="2">
        <v>7847</v>
      </c>
      <c r="F61" s="2">
        <v>65</v>
      </c>
      <c r="G61" s="2">
        <v>189</v>
      </c>
      <c r="H61" s="3">
        <v>62615191</v>
      </c>
      <c r="I61" s="3">
        <v>7980</v>
      </c>
      <c r="J61" s="39">
        <v>0.71899999999999997</v>
      </c>
      <c r="K61" s="39">
        <v>0.26200000000000001</v>
      </c>
      <c r="L61" s="39">
        <v>0.02</v>
      </c>
      <c r="M61" s="39">
        <v>0.96899999999999997</v>
      </c>
      <c r="N61" s="39">
        <v>8.0000000000000002E-3</v>
      </c>
      <c r="O61" s="39">
        <v>2.3E-2</v>
      </c>
      <c r="P61" s="2">
        <v>136</v>
      </c>
      <c r="Q61" s="2">
        <v>408</v>
      </c>
      <c r="R61" s="2">
        <v>350</v>
      </c>
      <c r="S61" s="2">
        <v>5</v>
      </c>
      <c r="T61" s="2">
        <v>189</v>
      </c>
      <c r="U61" s="3">
        <v>2831793</v>
      </c>
      <c r="V61" s="3">
        <v>8091</v>
      </c>
      <c r="W61" s="39">
        <v>0.96299999999999997</v>
      </c>
      <c r="X61" s="39">
        <v>0.02</v>
      </c>
      <c r="Y61" s="39">
        <v>1.7000000000000001E-2</v>
      </c>
    </row>
    <row r="62" spans="1:25" x14ac:dyDescent="0.3">
      <c r="A62" s="69">
        <v>44003</v>
      </c>
      <c r="B62" s="1" t="s">
        <v>114</v>
      </c>
      <c r="C62" s="1" t="s">
        <v>115</v>
      </c>
      <c r="D62" s="2">
        <v>21974</v>
      </c>
      <c r="E62" s="2">
        <v>20606</v>
      </c>
      <c r="F62" s="2">
        <v>655</v>
      </c>
      <c r="G62" s="2">
        <v>713</v>
      </c>
      <c r="H62" s="3">
        <v>145022638</v>
      </c>
      <c r="I62" s="3">
        <v>7038</v>
      </c>
      <c r="J62" s="39">
        <v>0.64800000000000002</v>
      </c>
      <c r="K62" s="39">
        <v>0.34200000000000003</v>
      </c>
      <c r="L62" s="39">
        <v>0.01</v>
      </c>
      <c r="M62" s="39">
        <v>0.93799999999999994</v>
      </c>
      <c r="N62" s="39">
        <v>2.9000000000000001E-2</v>
      </c>
      <c r="O62" s="39">
        <v>3.2000000000000001E-2</v>
      </c>
      <c r="P62" s="2">
        <v>892</v>
      </c>
      <c r="Q62" s="2">
        <v>932</v>
      </c>
      <c r="R62" s="2">
        <v>1098</v>
      </c>
      <c r="S62" s="2">
        <v>13</v>
      </c>
      <c r="T62" s="2">
        <v>713</v>
      </c>
      <c r="U62" s="3">
        <v>7779462</v>
      </c>
      <c r="V62" s="3">
        <v>7085</v>
      </c>
      <c r="W62" s="39">
        <v>0.98299999999999998</v>
      </c>
      <c r="X62" s="39">
        <v>7.0000000000000001E-3</v>
      </c>
      <c r="Y62" s="39">
        <v>0.01</v>
      </c>
    </row>
    <row r="63" spans="1:25" x14ac:dyDescent="0.3">
      <c r="A63" s="69">
        <v>44003</v>
      </c>
      <c r="B63" s="1" t="s">
        <v>116</v>
      </c>
      <c r="C63" s="1" t="s">
        <v>39</v>
      </c>
      <c r="D63" s="2">
        <v>20998</v>
      </c>
      <c r="E63" s="2">
        <v>20499</v>
      </c>
      <c r="F63" s="2">
        <v>155</v>
      </c>
      <c r="G63" s="2">
        <v>344</v>
      </c>
      <c r="H63" s="3">
        <v>159990801</v>
      </c>
      <c r="I63" s="3">
        <v>7805</v>
      </c>
      <c r="J63" s="39">
        <v>0.97499999999999998</v>
      </c>
      <c r="K63" s="39">
        <v>2.1000000000000001E-2</v>
      </c>
      <c r="L63" s="39">
        <v>4.0000000000000001E-3</v>
      </c>
      <c r="M63" s="39">
        <v>0.97599999999999998</v>
      </c>
      <c r="N63" s="39">
        <v>7.0000000000000001E-3</v>
      </c>
      <c r="O63" s="39">
        <v>1.6E-2</v>
      </c>
      <c r="P63" s="2">
        <v>338</v>
      </c>
      <c r="Q63" s="2">
        <v>1328</v>
      </c>
      <c r="R63" s="2">
        <v>1319</v>
      </c>
      <c r="S63" s="2">
        <v>3</v>
      </c>
      <c r="T63" s="2">
        <v>344</v>
      </c>
      <c r="U63" s="3">
        <v>10808883</v>
      </c>
      <c r="V63" s="3">
        <v>8195</v>
      </c>
      <c r="W63" s="39">
        <v>0.95099999999999996</v>
      </c>
      <c r="X63" s="39">
        <v>3.4000000000000002E-2</v>
      </c>
      <c r="Y63" s="39">
        <v>1.4E-2</v>
      </c>
    </row>
    <row r="64" spans="1:25" x14ac:dyDescent="0.3">
      <c r="A64" s="69">
        <v>44003</v>
      </c>
      <c r="B64" s="1" t="s">
        <v>120</v>
      </c>
      <c r="C64" s="1" t="s">
        <v>121</v>
      </c>
      <c r="D64" s="2">
        <v>26126</v>
      </c>
      <c r="E64" s="2">
        <v>24888</v>
      </c>
      <c r="F64" s="2">
        <v>524</v>
      </c>
      <c r="G64" s="2">
        <v>714</v>
      </c>
      <c r="H64" s="3">
        <v>185461530</v>
      </c>
      <c r="I64" s="3">
        <v>7452</v>
      </c>
      <c r="J64" s="39">
        <v>0.92900000000000005</v>
      </c>
      <c r="K64" s="39">
        <v>3.5999999999999997E-2</v>
      </c>
      <c r="L64" s="39">
        <v>3.5999999999999997E-2</v>
      </c>
      <c r="M64" s="39">
        <v>0.95299999999999996</v>
      </c>
      <c r="N64" s="39">
        <v>0.02</v>
      </c>
      <c r="O64" s="39">
        <v>2.7E-2</v>
      </c>
      <c r="P64" s="2">
        <v>762</v>
      </c>
      <c r="Q64" s="2">
        <v>1407</v>
      </c>
      <c r="R64" s="2">
        <v>1398</v>
      </c>
      <c r="S64" s="2">
        <v>57</v>
      </c>
      <c r="T64" s="2">
        <v>714</v>
      </c>
      <c r="U64" s="3">
        <v>10507581</v>
      </c>
      <c r="V64" s="3">
        <v>7516</v>
      </c>
      <c r="W64" s="39">
        <v>0.95199999999999996</v>
      </c>
      <c r="X64" s="39">
        <v>1.7999999999999999E-2</v>
      </c>
      <c r="Y64" s="39">
        <v>0.03</v>
      </c>
    </row>
    <row r="65" spans="1:25" x14ac:dyDescent="0.3">
      <c r="A65" s="69">
        <v>44003</v>
      </c>
      <c r="B65" s="1" t="s">
        <v>122</v>
      </c>
      <c r="C65" s="1" t="s">
        <v>123</v>
      </c>
      <c r="D65" s="2">
        <v>2966</v>
      </c>
      <c r="E65" s="2">
        <v>2764</v>
      </c>
      <c r="F65" s="2">
        <v>28</v>
      </c>
      <c r="G65" s="2">
        <v>174</v>
      </c>
      <c r="H65" s="3">
        <v>24093897</v>
      </c>
      <c r="I65" s="3">
        <v>8717</v>
      </c>
      <c r="J65" s="39">
        <v>0.96299999999999997</v>
      </c>
      <c r="K65" s="39">
        <v>2.5999999999999999E-2</v>
      </c>
      <c r="L65" s="39">
        <v>1.0999999999999999E-2</v>
      </c>
      <c r="M65" s="39">
        <v>0.93200000000000005</v>
      </c>
      <c r="N65" s="39">
        <v>8.9999999999999993E-3</v>
      </c>
      <c r="O65" s="39">
        <v>5.8999999999999997E-2</v>
      </c>
      <c r="P65" s="2">
        <v>200</v>
      </c>
      <c r="Q65" s="2">
        <v>207</v>
      </c>
      <c r="R65" s="2">
        <v>231</v>
      </c>
      <c r="S65" s="2">
        <v>2</v>
      </c>
      <c r="T65" s="2">
        <v>174</v>
      </c>
      <c r="U65" s="3">
        <v>2015582</v>
      </c>
      <c r="V65" s="3">
        <v>8725</v>
      </c>
      <c r="W65" s="39">
        <v>0.996</v>
      </c>
      <c r="X65" s="39">
        <v>0</v>
      </c>
      <c r="Y65" s="39">
        <v>4.0000000000000001E-3</v>
      </c>
    </row>
    <row r="66" spans="1:25" x14ac:dyDescent="0.3">
      <c r="A66" s="69">
        <v>44003</v>
      </c>
      <c r="B66" s="1" t="s">
        <v>124</v>
      </c>
      <c r="C66" s="1" t="s">
        <v>61</v>
      </c>
      <c r="D66" s="2">
        <v>993</v>
      </c>
      <c r="E66" s="2">
        <v>944</v>
      </c>
      <c r="F66" s="2">
        <v>40</v>
      </c>
      <c r="G66" s="2">
        <v>9</v>
      </c>
      <c r="H66" s="3">
        <v>7077506</v>
      </c>
      <c r="I66" s="3">
        <v>7497</v>
      </c>
      <c r="J66" s="39">
        <v>0.78600000000000003</v>
      </c>
      <c r="K66" s="39">
        <v>9.2999999999999999E-2</v>
      </c>
      <c r="L66" s="39">
        <v>0.121</v>
      </c>
      <c r="M66" s="39">
        <v>0.95099999999999996</v>
      </c>
      <c r="N66" s="39">
        <v>0.04</v>
      </c>
      <c r="O66" s="39">
        <v>8.9999999999999993E-3</v>
      </c>
      <c r="P66" s="2">
        <v>13</v>
      </c>
      <c r="Q66" s="2">
        <v>49</v>
      </c>
      <c r="R66" s="2">
        <v>52</v>
      </c>
      <c r="S66" s="2">
        <v>1</v>
      </c>
      <c r="T66" s="2">
        <v>9</v>
      </c>
      <c r="U66" s="3">
        <v>382633</v>
      </c>
      <c r="V66" s="3">
        <v>7358</v>
      </c>
      <c r="W66" s="39">
        <v>0.82699999999999996</v>
      </c>
      <c r="X66" s="39">
        <v>5.8000000000000003E-2</v>
      </c>
      <c r="Y66" s="39">
        <v>0.115</v>
      </c>
    </row>
    <row r="67" spans="1:25" x14ac:dyDescent="0.3">
      <c r="A67" s="69">
        <v>44003</v>
      </c>
      <c r="B67" s="1" t="s">
        <v>125</v>
      </c>
      <c r="C67" s="1" t="s">
        <v>126</v>
      </c>
      <c r="D67" s="2">
        <v>8697</v>
      </c>
      <c r="E67" s="2">
        <v>8405</v>
      </c>
      <c r="F67" s="2">
        <v>80</v>
      </c>
      <c r="G67" s="2">
        <v>212</v>
      </c>
      <c r="H67" s="3">
        <v>75012858</v>
      </c>
      <c r="I67" s="3">
        <v>8925</v>
      </c>
      <c r="J67" s="39">
        <v>0.96499999999999997</v>
      </c>
      <c r="K67" s="39">
        <v>3.1E-2</v>
      </c>
      <c r="L67" s="39">
        <v>4.0000000000000001E-3</v>
      </c>
      <c r="M67" s="39">
        <v>0.96799999999999997</v>
      </c>
      <c r="N67" s="39">
        <v>7.0000000000000001E-3</v>
      </c>
      <c r="O67" s="39">
        <v>2.4E-2</v>
      </c>
      <c r="P67" s="2">
        <v>114</v>
      </c>
      <c r="Q67" s="2">
        <v>556</v>
      </c>
      <c r="R67" s="2">
        <v>454</v>
      </c>
      <c r="S67" s="2">
        <v>4</v>
      </c>
      <c r="T67" s="2">
        <v>212</v>
      </c>
      <c r="U67" s="3">
        <v>4107724</v>
      </c>
      <c r="V67" s="3">
        <v>9048</v>
      </c>
      <c r="W67" s="39">
        <v>0.98</v>
      </c>
      <c r="X67" s="39">
        <v>1.0999999999999999E-2</v>
      </c>
      <c r="Y67" s="39">
        <v>8.9999999999999993E-3</v>
      </c>
    </row>
    <row r="68" spans="1:25" x14ac:dyDescent="0.3">
      <c r="A68" s="69">
        <v>44003</v>
      </c>
      <c r="B68" s="1" t="s">
        <v>127</v>
      </c>
      <c r="C68" s="1" t="s">
        <v>128</v>
      </c>
      <c r="D68" s="2">
        <v>47</v>
      </c>
      <c r="E68" s="2">
        <v>35</v>
      </c>
      <c r="F68" s="2">
        <v>10</v>
      </c>
      <c r="G68" s="2">
        <v>2</v>
      </c>
      <c r="H68" s="3">
        <v>271822</v>
      </c>
      <c r="I68" s="3">
        <v>7766</v>
      </c>
      <c r="J68" s="39">
        <v>0.54300000000000004</v>
      </c>
      <c r="K68" s="39">
        <v>0.17100000000000001</v>
      </c>
      <c r="L68" s="39">
        <v>0.28599999999999998</v>
      </c>
      <c r="M68" s="39">
        <v>0.745</v>
      </c>
      <c r="N68" s="39">
        <v>0.21299999999999999</v>
      </c>
      <c r="O68" s="39">
        <v>4.2999999999999997E-2</v>
      </c>
      <c r="P68" s="2">
        <v>6</v>
      </c>
      <c r="Q68" s="2">
        <v>3</v>
      </c>
      <c r="R68" s="2">
        <v>4</v>
      </c>
      <c r="S68" s="2">
        <v>3</v>
      </c>
      <c r="T68" s="2">
        <v>2</v>
      </c>
      <c r="U68" s="3">
        <v>31535</v>
      </c>
      <c r="V68" s="3">
        <v>7884</v>
      </c>
      <c r="W68" s="39">
        <v>0.5</v>
      </c>
      <c r="X68" s="39">
        <v>0.25</v>
      </c>
      <c r="Y68" s="39">
        <v>0.25</v>
      </c>
    </row>
    <row r="69" spans="1:25" x14ac:dyDescent="0.3">
      <c r="A69" s="69">
        <v>44003</v>
      </c>
      <c r="B69" s="1" t="s">
        <v>130</v>
      </c>
      <c r="C69" s="1" t="s">
        <v>131</v>
      </c>
      <c r="D69" s="2">
        <v>3913</v>
      </c>
      <c r="E69" s="2">
        <v>3677</v>
      </c>
      <c r="F69" s="2">
        <v>58</v>
      </c>
      <c r="G69" s="2">
        <v>178</v>
      </c>
      <c r="H69" s="3">
        <v>30252785</v>
      </c>
      <c r="I69" s="3">
        <v>8228</v>
      </c>
      <c r="J69" s="39">
        <v>0.98499999999999999</v>
      </c>
      <c r="K69" s="39">
        <v>1.0999999999999999E-2</v>
      </c>
      <c r="L69" s="39">
        <v>4.0000000000000001E-3</v>
      </c>
      <c r="M69" s="39">
        <v>0.94</v>
      </c>
      <c r="N69" s="39">
        <v>1.4E-2</v>
      </c>
      <c r="O69" s="39">
        <v>4.5999999999999999E-2</v>
      </c>
      <c r="P69" s="2">
        <v>160</v>
      </c>
      <c r="Q69" s="2">
        <v>278</v>
      </c>
      <c r="R69" s="2">
        <v>258</v>
      </c>
      <c r="S69" s="2">
        <v>2</v>
      </c>
      <c r="T69" s="2">
        <v>178</v>
      </c>
      <c r="U69" s="3">
        <v>2256165</v>
      </c>
      <c r="V69" s="3">
        <v>8745</v>
      </c>
      <c r="W69" s="39">
        <v>0.99199999999999999</v>
      </c>
      <c r="X69" s="39">
        <v>4.0000000000000001E-3</v>
      </c>
      <c r="Y69" s="39">
        <v>4.0000000000000001E-3</v>
      </c>
    </row>
    <row r="70" spans="1:25" x14ac:dyDescent="0.3">
      <c r="A70" s="69">
        <v>44003</v>
      </c>
      <c r="B70" s="1" t="s">
        <v>132</v>
      </c>
      <c r="C70" s="1" t="s">
        <v>133</v>
      </c>
      <c r="D70" s="2">
        <v>4684</v>
      </c>
      <c r="E70" s="2">
        <v>4443</v>
      </c>
      <c r="F70" s="2">
        <v>37</v>
      </c>
      <c r="G70" s="2">
        <v>204</v>
      </c>
      <c r="H70" s="3">
        <v>38499179</v>
      </c>
      <c r="I70" s="3">
        <v>8665</v>
      </c>
      <c r="J70" s="39">
        <v>0.96199999999999997</v>
      </c>
      <c r="K70" s="39">
        <v>2.1999999999999999E-2</v>
      </c>
      <c r="L70" s="39">
        <v>1.6E-2</v>
      </c>
      <c r="M70" s="39">
        <v>0.94899999999999995</v>
      </c>
      <c r="N70" s="39">
        <v>7.0000000000000001E-3</v>
      </c>
      <c r="O70" s="39">
        <v>4.3999999999999997E-2</v>
      </c>
      <c r="P70" s="2">
        <v>344</v>
      </c>
      <c r="Q70" s="2">
        <v>362</v>
      </c>
      <c r="R70" s="2">
        <v>498</v>
      </c>
      <c r="S70" s="2">
        <v>4</v>
      </c>
      <c r="T70" s="2">
        <v>204</v>
      </c>
      <c r="U70" s="3">
        <v>4433093</v>
      </c>
      <c r="V70" s="3">
        <v>8902</v>
      </c>
      <c r="W70" s="39">
        <v>0.98799999999999999</v>
      </c>
      <c r="X70" s="39">
        <v>8.0000000000000002E-3</v>
      </c>
      <c r="Y70" s="39">
        <v>4.0000000000000001E-3</v>
      </c>
    </row>
    <row r="71" spans="1:25" x14ac:dyDescent="0.3">
      <c r="A71" s="69">
        <v>44003</v>
      </c>
      <c r="B71" s="1" t="s">
        <v>134</v>
      </c>
      <c r="C71" s="1" t="s">
        <v>135</v>
      </c>
      <c r="D71" s="2">
        <v>217</v>
      </c>
      <c r="E71" s="2">
        <v>213</v>
      </c>
      <c r="F71" s="2">
        <v>1</v>
      </c>
      <c r="G71" s="2">
        <v>3</v>
      </c>
      <c r="H71" s="3">
        <v>1763867</v>
      </c>
      <c r="I71" s="3">
        <v>8281</v>
      </c>
      <c r="J71" s="39">
        <v>0.96699999999999997</v>
      </c>
      <c r="K71" s="39">
        <v>2.3E-2</v>
      </c>
      <c r="L71" s="39">
        <v>8.9999999999999993E-3</v>
      </c>
      <c r="M71" s="39">
        <v>0.98199999999999998</v>
      </c>
      <c r="N71" s="39">
        <v>5.0000000000000001E-3</v>
      </c>
      <c r="O71" s="39">
        <v>1.4E-2</v>
      </c>
      <c r="P71" s="2">
        <v>5</v>
      </c>
      <c r="Q71" s="2">
        <v>11</v>
      </c>
      <c r="R71" s="2">
        <v>13</v>
      </c>
      <c r="S71" s="2">
        <v>0</v>
      </c>
      <c r="T71" s="2">
        <v>3</v>
      </c>
      <c r="U71" s="3">
        <v>116494</v>
      </c>
      <c r="V71" s="3">
        <v>8961</v>
      </c>
      <c r="W71" s="39">
        <v>1</v>
      </c>
      <c r="X71" s="39">
        <v>0</v>
      </c>
      <c r="Y71" s="39">
        <v>0</v>
      </c>
    </row>
    <row r="72" spans="1:25" x14ac:dyDescent="0.3">
      <c r="A72" s="69">
        <v>44003</v>
      </c>
      <c r="B72" s="1" t="s">
        <v>137</v>
      </c>
      <c r="C72" s="1" t="s">
        <v>71</v>
      </c>
      <c r="D72" s="2">
        <v>2943</v>
      </c>
      <c r="E72" s="2">
        <v>2772</v>
      </c>
      <c r="F72" s="2">
        <v>26</v>
      </c>
      <c r="G72" s="2">
        <v>145</v>
      </c>
      <c r="H72" s="3">
        <v>26262695</v>
      </c>
      <c r="I72" s="3">
        <v>9474</v>
      </c>
      <c r="J72" s="39">
        <v>0.73499999999999999</v>
      </c>
      <c r="K72" s="39">
        <v>0.20200000000000001</v>
      </c>
      <c r="L72" s="39">
        <v>6.3E-2</v>
      </c>
      <c r="M72" s="39">
        <v>0.94199999999999995</v>
      </c>
      <c r="N72" s="39">
        <v>8.9999999999999993E-3</v>
      </c>
      <c r="O72" s="39">
        <v>4.9000000000000002E-2</v>
      </c>
      <c r="P72" s="2">
        <v>181</v>
      </c>
      <c r="Q72" s="2">
        <v>240</v>
      </c>
      <c r="R72" s="2">
        <v>275</v>
      </c>
      <c r="S72" s="2">
        <v>1</v>
      </c>
      <c r="T72" s="2">
        <v>145</v>
      </c>
      <c r="U72" s="3">
        <v>2623732</v>
      </c>
      <c r="V72" s="3">
        <v>9541</v>
      </c>
      <c r="W72" s="39">
        <v>0.78200000000000003</v>
      </c>
      <c r="X72" s="39">
        <v>0.14899999999999999</v>
      </c>
      <c r="Y72" s="39">
        <v>6.9000000000000006E-2</v>
      </c>
    </row>
    <row r="73" spans="1:25" x14ac:dyDescent="0.3">
      <c r="A73" s="69">
        <v>44003</v>
      </c>
      <c r="B73" s="1" t="s">
        <v>141</v>
      </c>
      <c r="C73" s="1" t="s">
        <v>61</v>
      </c>
      <c r="D73" s="2">
        <v>3853</v>
      </c>
      <c r="E73" s="2">
        <v>3697</v>
      </c>
      <c r="F73" s="2">
        <v>58</v>
      </c>
      <c r="G73" s="2">
        <v>98</v>
      </c>
      <c r="H73" s="3">
        <v>23824317</v>
      </c>
      <c r="I73" s="3">
        <v>6444</v>
      </c>
      <c r="J73" s="39">
        <v>0.83199999999999996</v>
      </c>
      <c r="K73" s="39">
        <v>8.4000000000000005E-2</v>
      </c>
      <c r="L73" s="39">
        <v>8.4000000000000005E-2</v>
      </c>
      <c r="M73" s="39">
        <v>0.96</v>
      </c>
      <c r="N73" s="39">
        <v>1.4999999999999999E-2</v>
      </c>
      <c r="O73" s="39">
        <v>2.5000000000000001E-2</v>
      </c>
      <c r="P73" s="2">
        <v>164</v>
      </c>
      <c r="Q73" s="2">
        <v>206</v>
      </c>
      <c r="R73" s="2">
        <v>266</v>
      </c>
      <c r="S73" s="2">
        <v>6</v>
      </c>
      <c r="T73" s="2">
        <v>98</v>
      </c>
      <c r="U73" s="3">
        <v>1764153</v>
      </c>
      <c r="V73" s="3">
        <v>6632</v>
      </c>
      <c r="W73" s="39">
        <v>0.80800000000000005</v>
      </c>
      <c r="X73" s="39">
        <v>5.6000000000000001E-2</v>
      </c>
      <c r="Y73" s="39">
        <v>0.13500000000000001</v>
      </c>
    </row>
    <row r="74" spans="1:25" x14ac:dyDescent="0.3">
      <c r="A74" s="69">
        <v>44003</v>
      </c>
      <c r="B74" s="1" t="s">
        <v>142</v>
      </c>
      <c r="C74" s="1" t="s">
        <v>143</v>
      </c>
      <c r="D74" s="2">
        <v>3122</v>
      </c>
      <c r="E74" s="2">
        <v>2961</v>
      </c>
      <c r="F74" s="2">
        <v>19</v>
      </c>
      <c r="G74" s="2">
        <v>142</v>
      </c>
      <c r="H74" s="3">
        <v>28079011</v>
      </c>
      <c r="I74" s="3">
        <v>9483</v>
      </c>
      <c r="J74" s="39">
        <v>0.96</v>
      </c>
      <c r="K74" s="39">
        <v>2.1999999999999999E-2</v>
      </c>
      <c r="L74" s="39">
        <v>1.7000000000000001E-2</v>
      </c>
      <c r="M74" s="39">
        <v>0.94899999999999995</v>
      </c>
      <c r="N74" s="39">
        <v>5.0000000000000001E-3</v>
      </c>
      <c r="O74" s="39">
        <v>4.5999999999999999E-2</v>
      </c>
      <c r="P74" s="2">
        <v>153</v>
      </c>
      <c r="Q74" s="2">
        <v>233</v>
      </c>
      <c r="R74" s="2">
        <v>244</v>
      </c>
      <c r="S74" s="2">
        <v>0</v>
      </c>
      <c r="T74" s="2">
        <v>142</v>
      </c>
      <c r="U74" s="3">
        <v>2324034</v>
      </c>
      <c r="V74" s="3">
        <v>9525</v>
      </c>
      <c r="W74" s="39">
        <v>0.91</v>
      </c>
      <c r="X74" s="39">
        <v>2.9000000000000001E-2</v>
      </c>
      <c r="Y74" s="39">
        <v>6.0999999999999999E-2</v>
      </c>
    </row>
    <row r="75" spans="1:25" x14ac:dyDescent="0.3">
      <c r="A75" s="69">
        <v>44003</v>
      </c>
      <c r="B75" s="1" t="s">
        <v>144</v>
      </c>
      <c r="C75" s="1" t="s">
        <v>61</v>
      </c>
      <c r="D75" s="2">
        <v>16</v>
      </c>
      <c r="E75" s="2">
        <v>13</v>
      </c>
      <c r="F75" s="2">
        <v>1</v>
      </c>
      <c r="G75" s="2">
        <v>2</v>
      </c>
      <c r="H75" s="3">
        <v>125000</v>
      </c>
      <c r="I75" s="3">
        <v>9615</v>
      </c>
      <c r="J75" s="39">
        <v>0.84599999999999997</v>
      </c>
      <c r="K75" s="39">
        <v>0.154</v>
      </c>
      <c r="L75" s="39">
        <v>0</v>
      </c>
      <c r="M75" s="39">
        <v>0.86699999999999999</v>
      </c>
      <c r="N75" s="39">
        <v>0</v>
      </c>
      <c r="O75" s="39">
        <v>0.13300000000000001</v>
      </c>
      <c r="P75" s="2">
        <v>2</v>
      </c>
      <c r="Q75" s="2">
        <v>1</v>
      </c>
      <c r="R75" s="2">
        <v>1</v>
      </c>
      <c r="S75" s="2">
        <v>0</v>
      </c>
      <c r="T75" s="2">
        <v>2</v>
      </c>
      <c r="U75" s="3">
        <v>10000</v>
      </c>
      <c r="V75" s="3">
        <v>10000</v>
      </c>
      <c r="W75" s="39">
        <v>1</v>
      </c>
      <c r="X75" s="39">
        <v>0</v>
      </c>
      <c r="Y75" s="39">
        <v>0</v>
      </c>
    </row>
    <row r="76" spans="1:25" x14ac:dyDescent="0.3">
      <c r="A76" s="69">
        <v>44003</v>
      </c>
      <c r="B76" s="1" t="s">
        <v>145</v>
      </c>
      <c r="C76" s="1" t="s">
        <v>146</v>
      </c>
      <c r="D76" s="2">
        <v>420</v>
      </c>
      <c r="E76" s="2">
        <v>386</v>
      </c>
      <c r="F76" s="2">
        <v>11</v>
      </c>
      <c r="G76" s="2">
        <v>23</v>
      </c>
      <c r="H76" s="3">
        <v>3148555</v>
      </c>
      <c r="I76" s="3">
        <v>8157</v>
      </c>
      <c r="J76" s="39">
        <v>0.94799999999999995</v>
      </c>
      <c r="K76" s="39">
        <v>1.6E-2</v>
      </c>
      <c r="L76" s="39">
        <v>3.5999999999999997E-2</v>
      </c>
      <c r="M76" s="39">
        <v>0.91900000000000004</v>
      </c>
      <c r="N76" s="39">
        <v>2.5999999999999999E-2</v>
      </c>
      <c r="O76" s="39">
        <v>5.5E-2</v>
      </c>
      <c r="P76" s="2">
        <v>17</v>
      </c>
      <c r="Q76" s="2">
        <v>26</v>
      </c>
      <c r="R76" s="2">
        <v>20</v>
      </c>
      <c r="S76" s="2">
        <v>0</v>
      </c>
      <c r="T76" s="2">
        <v>23</v>
      </c>
      <c r="U76" s="3">
        <v>172007</v>
      </c>
      <c r="V76" s="3">
        <v>8600</v>
      </c>
      <c r="W76" s="39">
        <v>0.75</v>
      </c>
      <c r="X76" s="39">
        <v>0.15</v>
      </c>
      <c r="Y76" s="39">
        <v>0.1</v>
      </c>
    </row>
    <row r="77" spans="1:25" x14ac:dyDescent="0.3">
      <c r="A77" s="69">
        <v>44003</v>
      </c>
      <c r="B77" s="1" t="s">
        <v>147</v>
      </c>
      <c r="C77" s="1" t="s">
        <v>148</v>
      </c>
      <c r="D77" s="2">
        <v>4684</v>
      </c>
      <c r="E77" s="2">
        <v>4405</v>
      </c>
      <c r="F77" s="2">
        <v>118</v>
      </c>
      <c r="G77" s="2">
        <v>161</v>
      </c>
      <c r="H77" s="3">
        <v>31250508</v>
      </c>
      <c r="I77" s="3">
        <v>7094</v>
      </c>
      <c r="J77" s="39">
        <v>1</v>
      </c>
      <c r="K77" s="39">
        <v>0</v>
      </c>
      <c r="L77" s="39">
        <v>0</v>
      </c>
      <c r="M77" s="39">
        <v>0.94299999999999995</v>
      </c>
      <c r="N77" s="39">
        <v>2.3E-2</v>
      </c>
      <c r="O77" s="39">
        <v>3.4000000000000002E-2</v>
      </c>
      <c r="P77" s="2">
        <v>90</v>
      </c>
      <c r="Q77" s="2">
        <v>291</v>
      </c>
      <c r="R77" s="2">
        <v>210</v>
      </c>
      <c r="S77" s="2">
        <v>10</v>
      </c>
      <c r="T77" s="2">
        <v>161</v>
      </c>
      <c r="U77" s="3">
        <v>1478212</v>
      </c>
      <c r="V77" s="3">
        <v>7039</v>
      </c>
      <c r="W77" s="39">
        <v>1</v>
      </c>
      <c r="X77" s="39">
        <v>0</v>
      </c>
      <c r="Y77" s="39">
        <v>0</v>
      </c>
    </row>
    <row r="78" spans="1:25" x14ac:dyDescent="0.3">
      <c r="A78" s="69">
        <v>44003</v>
      </c>
      <c r="B78" s="1" t="s">
        <v>149</v>
      </c>
      <c r="C78" s="1" t="s">
        <v>150</v>
      </c>
      <c r="D78" s="2">
        <v>7338</v>
      </c>
      <c r="E78" s="2">
        <v>6968</v>
      </c>
      <c r="F78" s="2">
        <v>99</v>
      </c>
      <c r="G78" s="2">
        <v>271</v>
      </c>
      <c r="H78" s="3">
        <v>60787944</v>
      </c>
      <c r="I78" s="3">
        <v>8724</v>
      </c>
      <c r="J78" s="39">
        <v>0.81399999999999995</v>
      </c>
      <c r="K78" s="39">
        <v>0.17699999999999999</v>
      </c>
      <c r="L78" s="39">
        <v>8.0000000000000002E-3</v>
      </c>
      <c r="M78" s="39">
        <v>0.95</v>
      </c>
      <c r="N78" s="39">
        <v>1.2999999999999999E-2</v>
      </c>
      <c r="O78" s="39">
        <v>3.6999999999999998E-2</v>
      </c>
      <c r="P78" s="2">
        <v>259</v>
      </c>
      <c r="Q78" s="2">
        <v>417</v>
      </c>
      <c r="R78" s="2">
        <v>399</v>
      </c>
      <c r="S78" s="2">
        <v>6</v>
      </c>
      <c r="T78" s="2">
        <v>271</v>
      </c>
      <c r="U78" s="3">
        <v>3512032</v>
      </c>
      <c r="V78" s="3">
        <v>8802</v>
      </c>
      <c r="W78" s="39">
        <v>0.96</v>
      </c>
      <c r="X78" s="39">
        <v>2.5000000000000001E-2</v>
      </c>
      <c r="Y78" s="39">
        <v>1.4999999999999999E-2</v>
      </c>
    </row>
    <row r="79" spans="1:25" x14ac:dyDescent="0.3">
      <c r="A79" s="69">
        <v>44003</v>
      </c>
      <c r="B79" s="1" t="s">
        <v>151</v>
      </c>
      <c r="C79" s="1" t="s">
        <v>152</v>
      </c>
      <c r="D79" s="2">
        <v>19</v>
      </c>
      <c r="E79" s="2">
        <v>17</v>
      </c>
      <c r="F79" s="2">
        <v>0</v>
      </c>
      <c r="G79" s="2">
        <v>2</v>
      </c>
      <c r="H79" s="3">
        <v>159126</v>
      </c>
      <c r="I79" s="3">
        <v>9360</v>
      </c>
      <c r="J79" s="39">
        <v>0.29399999999999998</v>
      </c>
      <c r="K79" s="39">
        <v>0.70599999999999996</v>
      </c>
      <c r="L79" s="39">
        <v>0</v>
      </c>
      <c r="M79" s="39">
        <v>0.89500000000000002</v>
      </c>
      <c r="N79" s="39">
        <v>0</v>
      </c>
      <c r="O79" s="39">
        <v>0.105</v>
      </c>
      <c r="P79" s="2">
        <v>3</v>
      </c>
      <c r="Q79" s="2">
        <v>0</v>
      </c>
      <c r="R79" s="2">
        <v>1</v>
      </c>
      <c r="S79" s="2">
        <v>0</v>
      </c>
      <c r="T79" s="2">
        <v>2</v>
      </c>
      <c r="U79" s="3">
        <v>10000</v>
      </c>
      <c r="V79" s="3">
        <v>10000</v>
      </c>
      <c r="W79" s="39">
        <v>0</v>
      </c>
      <c r="X79" s="39">
        <v>1</v>
      </c>
      <c r="Y79" s="39">
        <v>0</v>
      </c>
    </row>
    <row r="80" spans="1:25" x14ac:dyDescent="0.3">
      <c r="A80" s="69">
        <v>44003</v>
      </c>
      <c r="B80" s="1" t="s">
        <v>153</v>
      </c>
      <c r="C80" s="1" t="s">
        <v>152</v>
      </c>
      <c r="D80" s="2">
        <v>13775</v>
      </c>
      <c r="E80" s="2">
        <v>13071</v>
      </c>
      <c r="F80" s="2">
        <v>156</v>
      </c>
      <c r="G80" s="2">
        <v>548</v>
      </c>
      <c r="H80" s="3">
        <v>113152764</v>
      </c>
      <c r="I80" s="3">
        <v>8657</v>
      </c>
      <c r="J80" s="39">
        <v>0.872</v>
      </c>
      <c r="K80" s="39">
        <v>0.11799999999999999</v>
      </c>
      <c r="L80" s="39">
        <v>0.01</v>
      </c>
      <c r="M80" s="39">
        <v>0.95</v>
      </c>
      <c r="N80" s="39">
        <v>0.01</v>
      </c>
      <c r="O80" s="39">
        <v>0.04</v>
      </c>
      <c r="P80" s="2">
        <v>557</v>
      </c>
      <c r="Q80" s="2">
        <v>965</v>
      </c>
      <c r="R80" s="2">
        <v>960</v>
      </c>
      <c r="S80" s="2">
        <v>14</v>
      </c>
      <c r="T80" s="2">
        <v>548</v>
      </c>
      <c r="U80" s="3">
        <v>8409710</v>
      </c>
      <c r="V80" s="3">
        <v>8760</v>
      </c>
      <c r="W80" s="39">
        <v>0.97899999999999998</v>
      </c>
      <c r="X80" s="39">
        <v>7.0000000000000001E-3</v>
      </c>
      <c r="Y80" s="39">
        <v>1.4E-2</v>
      </c>
    </row>
    <row r="81" spans="1:25" x14ac:dyDescent="0.3">
      <c r="A81" s="69">
        <v>44003</v>
      </c>
      <c r="B81" s="1" t="s">
        <v>154</v>
      </c>
      <c r="C81" s="1" t="s">
        <v>155</v>
      </c>
      <c r="D81" s="2">
        <v>959</v>
      </c>
      <c r="E81" s="2">
        <v>910</v>
      </c>
      <c r="F81" s="2">
        <v>7</v>
      </c>
      <c r="G81" s="2">
        <v>42</v>
      </c>
      <c r="H81" s="3">
        <v>7665719</v>
      </c>
      <c r="I81" s="3">
        <v>8424</v>
      </c>
      <c r="J81" s="39">
        <v>0.97299999999999998</v>
      </c>
      <c r="K81" s="39">
        <v>0.02</v>
      </c>
      <c r="L81" s="39">
        <v>8.0000000000000002E-3</v>
      </c>
      <c r="M81" s="39">
        <v>0.95</v>
      </c>
      <c r="N81" s="39">
        <v>6.0000000000000001E-3</v>
      </c>
      <c r="O81" s="39">
        <v>4.3999999999999997E-2</v>
      </c>
      <c r="P81" s="2">
        <v>27</v>
      </c>
      <c r="Q81" s="2">
        <v>83</v>
      </c>
      <c r="R81" s="2">
        <v>68</v>
      </c>
      <c r="S81" s="2">
        <v>0</v>
      </c>
      <c r="T81" s="2">
        <v>42</v>
      </c>
      <c r="U81" s="3">
        <v>550050</v>
      </c>
      <c r="V81" s="3">
        <v>8089</v>
      </c>
      <c r="W81" s="39">
        <v>0.95599999999999996</v>
      </c>
      <c r="X81" s="39">
        <v>1.4999999999999999E-2</v>
      </c>
      <c r="Y81" s="39">
        <v>2.9000000000000001E-2</v>
      </c>
    </row>
    <row r="82" spans="1:25" x14ac:dyDescent="0.3">
      <c r="A82" s="69">
        <v>44003</v>
      </c>
      <c r="B82" s="1" t="s">
        <v>156</v>
      </c>
      <c r="C82" s="1" t="s">
        <v>23</v>
      </c>
      <c r="D82" s="2">
        <v>8522</v>
      </c>
      <c r="E82" s="2">
        <v>8323</v>
      </c>
      <c r="F82" s="2">
        <v>13</v>
      </c>
      <c r="G82" s="2">
        <v>186</v>
      </c>
      <c r="H82" s="3">
        <v>69556128</v>
      </c>
      <c r="I82" s="3">
        <v>8357</v>
      </c>
      <c r="J82" s="39">
        <v>0.99199999999999999</v>
      </c>
      <c r="K82" s="39">
        <v>8.0000000000000002E-3</v>
      </c>
      <c r="L82" s="39">
        <v>0</v>
      </c>
      <c r="M82" s="39">
        <v>0.97799999999999998</v>
      </c>
      <c r="N82" s="39">
        <v>0</v>
      </c>
      <c r="O82" s="39">
        <v>2.1999999999999999E-2</v>
      </c>
      <c r="P82" s="2">
        <v>208</v>
      </c>
      <c r="Q82" s="2">
        <v>529</v>
      </c>
      <c r="R82" s="2">
        <v>549</v>
      </c>
      <c r="S82" s="2">
        <v>2</v>
      </c>
      <c r="T82" s="2">
        <v>186</v>
      </c>
      <c r="U82" s="3">
        <v>4444179</v>
      </c>
      <c r="V82" s="3">
        <v>8095</v>
      </c>
      <c r="W82" s="39">
        <v>0.99299999999999999</v>
      </c>
      <c r="X82" s="39">
        <v>7.0000000000000001E-3</v>
      </c>
      <c r="Y82" s="39">
        <v>0</v>
      </c>
    </row>
    <row r="83" spans="1:25" x14ac:dyDescent="0.3">
      <c r="A83" s="69">
        <v>44003</v>
      </c>
      <c r="B83" s="1" t="s">
        <v>157</v>
      </c>
      <c r="C83" s="1" t="s">
        <v>158</v>
      </c>
      <c r="D83" s="2">
        <v>5064</v>
      </c>
      <c r="E83" s="2">
        <v>4915</v>
      </c>
      <c r="F83" s="2">
        <v>3</v>
      </c>
      <c r="G83" s="2">
        <v>146</v>
      </c>
      <c r="H83" s="3">
        <v>46017150</v>
      </c>
      <c r="I83" s="3">
        <v>9363</v>
      </c>
      <c r="J83" s="39">
        <v>0.997</v>
      </c>
      <c r="K83" s="39">
        <v>3.0000000000000001E-3</v>
      </c>
      <c r="L83" s="39">
        <v>0</v>
      </c>
      <c r="M83" s="39">
        <v>0.97099999999999997</v>
      </c>
      <c r="N83" s="39">
        <v>0</v>
      </c>
      <c r="O83" s="39">
        <v>2.9000000000000001E-2</v>
      </c>
      <c r="P83" s="2">
        <v>143</v>
      </c>
      <c r="Q83" s="2">
        <v>488</v>
      </c>
      <c r="R83" s="2">
        <v>484</v>
      </c>
      <c r="S83" s="2">
        <v>1</v>
      </c>
      <c r="T83" s="2">
        <v>146</v>
      </c>
      <c r="U83" s="3">
        <v>4539972</v>
      </c>
      <c r="V83" s="3">
        <v>9380</v>
      </c>
      <c r="W83" s="39">
        <v>1</v>
      </c>
      <c r="X83" s="39">
        <v>0</v>
      </c>
      <c r="Y83" s="39">
        <v>0</v>
      </c>
    </row>
    <row r="84" spans="1:25" x14ac:dyDescent="0.3">
      <c r="A84" s="69">
        <v>44003</v>
      </c>
      <c r="B84" s="1" t="s">
        <v>159</v>
      </c>
      <c r="C84" s="1" t="s">
        <v>76</v>
      </c>
      <c r="D84" s="2">
        <v>83073</v>
      </c>
      <c r="E84" s="2">
        <v>78743</v>
      </c>
      <c r="F84" s="2">
        <v>1437</v>
      </c>
      <c r="G84" s="2">
        <v>2893</v>
      </c>
      <c r="H84" s="3">
        <v>599812930</v>
      </c>
      <c r="I84" s="3">
        <v>7617</v>
      </c>
      <c r="J84" s="39">
        <v>0.91100000000000003</v>
      </c>
      <c r="K84" s="39">
        <v>7.9000000000000001E-2</v>
      </c>
      <c r="L84" s="39">
        <v>0.01</v>
      </c>
      <c r="M84" s="39">
        <v>0.94799999999999995</v>
      </c>
      <c r="N84" s="39">
        <v>1.7000000000000001E-2</v>
      </c>
      <c r="O84" s="39">
        <v>3.5000000000000003E-2</v>
      </c>
      <c r="P84" s="2">
        <v>2548</v>
      </c>
      <c r="Q84" s="2">
        <v>5258</v>
      </c>
      <c r="R84" s="2">
        <v>4885</v>
      </c>
      <c r="S84" s="2">
        <v>28</v>
      </c>
      <c r="T84" s="2">
        <v>2893</v>
      </c>
      <c r="U84" s="3">
        <v>38725445</v>
      </c>
      <c r="V84" s="3">
        <v>7927</v>
      </c>
      <c r="W84" s="39">
        <v>0.98299999999999998</v>
      </c>
      <c r="X84" s="39">
        <v>8.9999999999999993E-3</v>
      </c>
      <c r="Y84" s="39">
        <v>8.0000000000000002E-3</v>
      </c>
    </row>
    <row r="85" spans="1:25" x14ac:dyDescent="0.3">
      <c r="A85" s="69">
        <v>44003</v>
      </c>
      <c r="B85" s="1" t="s">
        <v>160</v>
      </c>
      <c r="C85" s="1" t="s">
        <v>76</v>
      </c>
      <c r="D85" s="2">
        <v>1750</v>
      </c>
      <c r="E85" s="2">
        <v>1628</v>
      </c>
      <c r="F85" s="2">
        <v>12</v>
      </c>
      <c r="G85" s="2">
        <v>110</v>
      </c>
      <c r="H85" s="3">
        <v>15419721</v>
      </c>
      <c r="I85" s="3">
        <v>9472</v>
      </c>
      <c r="J85" s="39">
        <v>0.96399999999999997</v>
      </c>
      <c r="K85" s="39">
        <v>0.03</v>
      </c>
      <c r="L85" s="39">
        <v>6.0000000000000001E-3</v>
      </c>
      <c r="M85" s="39">
        <v>0.93</v>
      </c>
      <c r="N85" s="39">
        <v>7.0000000000000001E-3</v>
      </c>
      <c r="O85" s="39">
        <v>6.3E-2</v>
      </c>
      <c r="P85" s="2">
        <v>131</v>
      </c>
      <c r="Q85" s="2">
        <v>123</v>
      </c>
      <c r="R85" s="2">
        <v>144</v>
      </c>
      <c r="S85" s="2">
        <v>0</v>
      </c>
      <c r="T85" s="2">
        <v>110</v>
      </c>
      <c r="U85" s="3">
        <v>1376502</v>
      </c>
      <c r="V85" s="3">
        <v>9559</v>
      </c>
      <c r="W85" s="39">
        <v>0.89600000000000002</v>
      </c>
      <c r="X85" s="39">
        <v>8.3000000000000004E-2</v>
      </c>
      <c r="Y85" s="39">
        <v>2.1000000000000001E-2</v>
      </c>
    </row>
    <row r="86" spans="1:25" x14ac:dyDescent="0.3">
      <c r="A86" s="69">
        <v>44003</v>
      </c>
      <c r="B86" s="1" t="s">
        <v>161</v>
      </c>
      <c r="C86" s="1" t="s">
        <v>162</v>
      </c>
      <c r="D86" s="2">
        <v>34224</v>
      </c>
      <c r="E86" s="2">
        <v>32658</v>
      </c>
      <c r="F86" s="2">
        <v>494</v>
      </c>
      <c r="G86" s="2">
        <v>1072</v>
      </c>
      <c r="H86" s="3">
        <v>274185020</v>
      </c>
      <c r="I86" s="3">
        <v>8396</v>
      </c>
      <c r="J86" s="39">
        <v>0.97299999999999998</v>
      </c>
      <c r="K86" s="39">
        <v>1.7000000000000001E-2</v>
      </c>
      <c r="L86" s="39">
        <v>0.01</v>
      </c>
      <c r="M86" s="39">
        <v>0.95399999999999996</v>
      </c>
      <c r="N86" s="39">
        <v>1.4E-2</v>
      </c>
      <c r="O86" s="39">
        <v>3.1E-2</v>
      </c>
      <c r="P86" s="2">
        <v>1853</v>
      </c>
      <c r="Q86" s="2">
        <v>1868</v>
      </c>
      <c r="R86" s="2">
        <v>2634</v>
      </c>
      <c r="S86" s="2">
        <v>15</v>
      </c>
      <c r="T86" s="2">
        <v>1072</v>
      </c>
      <c r="U86" s="3">
        <v>22252938</v>
      </c>
      <c r="V86" s="3">
        <v>8448</v>
      </c>
      <c r="W86" s="39">
        <v>0.98299999999999998</v>
      </c>
      <c r="X86" s="39">
        <v>8.9999999999999993E-3</v>
      </c>
      <c r="Y86" s="39">
        <v>8.9999999999999993E-3</v>
      </c>
    </row>
    <row r="87" spans="1:25" x14ac:dyDescent="0.3">
      <c r="A87" s="69">
        <v>44003</v>
      </c>
      <c r="B87" s="1" t="s">
        <v>164</v>
      </c>
      <c r="C87" s="1" t="s">
        <v>84</v>
      </c>
      <c r="D87" s="2">
        <v>3428</v>
      </c>
      <c r="E87" s="2">
        <v>3270</v>
      </c>
      <c r="F87" s="2">
        <v>52</v>
      </c>
      <c r="G87" s="2">
        <v>106</v>
      </c>
      <c r="H87" s="3">
        <v>25113457</v>
      </c>
      <c r="I87" s="3">
        <v>7680</v>
      </c>
      <c r="J87" s="39">
        <v>0.89700000000000002</v>
      </c>
      <c r="K87" s="39">
        <v>9.4E-2</v>
      </c>
      <c r="L87" s="39">
        <v>8.9999999999999993E-3</v>
      </c>
      <c r="M87" s="39">
        <v>0.95399999999999996</v>
      </c>
      <c r="N87" s="39">
        <v>1.4999999999999999E-2</v>
      </c>
      <c r="O87" s="39">
        <v>3.1E-2</v>
      </c>
      <c r="P87" s="2">
        <v>125</v>
      </c>
      <c r="Q87" s="2">
        <v>257</v>
      </c>
      <c r="R87" s="2">
        <v>268</v>
      </c>
      <c r="S87" s="2">
        <v>8</v>
      </c>
      <c r="T87" s="2">
        <v>106</v>
      </c>
      <c r="U87" s="3">
        <v>2145946</v>
      </c>
      <c r="V87" s="3">
        <v>8007</v>
      </c>
      <c r="W87" s="39">
        <v>0.98099999999999998</v>
      </c>
      <c r="X87" s="39">
        <v>7.0000000000000001E-3</v>
      </c>
      <c r="Y87" s="39">
        <v>1.0999999999999999E-2</v>
      </c>
    </row>
    <row r="88" spans="1:25" x14ac:dyDescent="0.3">
      <c r="A88" s="69">
        <v>44003</v>
      </c>
      <c r="B88" s="1" t="s">
        <v>167</v>
      </c>
      <c r="C88" s="1" t="s">
        <v>166</v>
      </c>
      <c r="D88" s="2">
        <v>3603</v>
      </c>
      <c r="E88" s="2">
        <v>3490</v>
      </c>
      <c r="F88" s="2">
        <v>104</v>
      </c>
      <c r="G88" s="2">
        <v>209</v>
      </c>
      <c r="H88" s="3">
        <v>30152378</v>
      </c>
      <c r="I88" s="3">
        <v>8640</v>
      </c>
      <c r="J88" s="39">
        <v>0.98499999999999999</v>
      </c>
      <c r="K88" s="39">
        <v>5.0000000000000001E-3</v>
      </c>
      <c r="L88" s="39">
        <v>0.01</v>
      </c>
      <c r="M88" s="39">
        <v>0.96899999999999997</v>
      </c>
      <c r="N88" s="39">
        <v>2.9000000000000001E-2</v>
      </c>
      <c r="O88" s="39">
        <v>5.8000000000000003E-2</v>
      </c>
      <c r="P88" s="2">
        <v>235</v>
      </c>
      <c r="Q88" s="2">
        <v>702</v>
      </c>
      <c r="R88" s="2">
        <v>706</v>
      </c>
      <c r="S88" s="2">
        <v>22</v>
      </c>
      <c r="T88" s="2">
        <v>209</v>
      </c>
      <c r="U88" s="3">
        <v>5881429</v>
      </c>
      <c r="V88" s="3">
        <v>8331</v>
      </c>
      <c r="W88" s="39">
        <v>0.98</v>
      </c>
      <c r="X88" s="39">
        <v>1.6E-2</v>
      </c>
      <c r="Y88" s="39">
        <v>4.0000000000000001E-3</v>
      </c>
    </row>
    <row r="89" spans="1:25" x14ac:dyDescent="0.3">
      <c r="A89" s="69">
        <v>44003</v>
      </c>
      <c r="B89" s="1" t="s">
        <v>168</v>
      </c>
      <c r="C89" s="1" t="s">
        <v>169</v>
      </c>
      <c r="D89" s="2">
        <v>1292</v>
      </c>
      <c r="E89" s="2">
        <v>1196</v>
      </c>
      <c r="F89" s="2">
        <v>10</v>
      </c>
      <c r="G89" s="2">
        <v>86</v>
      </c>
      <c r="H89" s="3">
        <v>9822407</v>
      </c>
      <c r="I89" s="3">
        <v>8213</v>
      </c>
      <c r="J89" s="39">
        <v>0.97199999999999998</v>
      </c>
      <c r="K89" s="39">
        <v>2.1000000000000001E-2</v>
      </c>
      <c r="L89" s="39">
        <v>8.0000000000000002E-3</v>
      </c>
      <c r="M89" s="39">
        <v>0.92600000000000005</v>
      </c>
      <c r="N89" s="39">
        <v>8.0000000000000002E-3</v>
      </c>
      <c r="O89" s="39">
        <v>6.7000000000000004E-2</v>
      </c>
      <c r="P89" s="2">
        <v>93</v>
      </c>
      <c r="Q89" s="2">
        <v>103</v>
      </c>
      <c r="R89" s="2">
        <v>109</v>
      </c>
      <c r="S89" s="2">
        <v>1</v>
      </c>
      <c r="T89" s="2">
        <v>86</v>
      </c>
      <c r="U89" s="3">
        <v>862015</v>
      </c>
      <c r="V89" s="3">
        <v>7908</v>
      </c>
      <c r="W89" s="39">
        <v>0.99099999999999999</v>
      </c>
      <c r="X89" s="39">
        <v>8.9999999999999993E-3</v>
      </c>
      <c r="Y89" s="39">
        <v>0</v>
      </c>
    </row>
    <row r="90" spans="1:25" x14ac:dyDescent="0.3">
      <c r="A90" s="69">
        <v>44003</v>
      </c>
      <c r="B90" s="1" t="s">
        <v>170</v>
      </c>
      <c r="C90" s="1" t="s">
        <v>171</v>
      </c>
      <c r="D90" s="2">
        <v>3727</v>
      </c>
      <c r="E90" s="2">
        <v>3715</v>
      </c>
      <c r="F90" s="2">
        <v>6</v>
      </c>
      <c r="G90" s="2">
        <v>6</v>
      </c>
      <c r="H90" s="3">
        <v>35260372</v>
      </c>
      <c r="I90" s="3">
        <v>9491</v>
      </c>
      <c r="J90" s="39">
        <v>0.98599999999999999</v>
      </c>
      <c r="K90" s="39">
        <v>1.2999999999999999E-2</v>
      </c>
      <c r="L90" s="39">
        <v>1E-3</v>
      </c>
      <c r="M90" s="39">
        <v>0.997</v>
      </c>
      <c r="N90" s="39">
        <v>1E-3</v>
      </c>
      <c r="O90" s="39">
        <v>2E-3</v>
      </c>
      <c r="P90" s="2">
        <v>15</v>
      </c>
      <c r="Q90" s="2">
        <v>252</v>
      </c>
      <c r="R90" s="2">
        <v>261</v>
      </c>
      <c r="S90" s="2">
        <v>0</v>
      </c>
      <c r="T90" s="2">
        <v>6</v>
      </c>
      <c r="U90" s="3">
        <v>2462668</v>
      </c>
      <c r="V90" s="3">
        <v>9436</v>
      </c>
      <c r="W90" s="39">
        <v>0.98099999999999998</v>
      </c>
      <c r="X90" s="39">
        <v>1.4999999999999999E-2</v>
      </c>
      <c r="Y90" s="39">
        <v>4.0000000000000001E-3</v>
      </c>
    </row>
    <row r="91" spans="1:25" x14ac:dyDescent="0.3">
      <c r="A91" s="69">
        <v>44003</v>
      </c>
      <c r="B91" s="1" t="s">
        <v>172</v>
      </c>
      <c r="C91" s="1" t="s">
        <v>173</v>
      </c>
      <c r="D91" s="2">
        <v>5293</v>
      </c>
      <c r="E91" s="2">
        <v>5111</v>
      </c>
      <c r="F91" s="2">
        <v>33</v>
      </c>
      <c r="G91" s="2">
        <v>149</v>
      </c>
      <c r="H91" s="3">
        <v>41133071</v>
      </c>
      <c r="I91" s="3">
        <v>8048</v>
      </c>
      <c r="J91" s="39">
        <v>0.97299999999999998</v>
      </c>
      <c r="K91" s="39">
        <v>2.1999999999999999E-2</v>
      </c>
      <c r="L91" s="39">
        <v>5.0000000000000001E-3</v>
      </c>
      <c r="M91" s="39">
        <v>0.96599999999999997</v>
      </c>
      <c r="N91" s="39">
        <v>6.0000000000000001E-3</v>
      </c>
      <c r="O91" s="39">
        <v>2.8000000000000001E-2</v>
      </c>
      <c r="P91" s="2">
        <v>152</v>
      </c>
      <c r="Q91" s="2">
        <v>339</v>
      </c>
      <c r="R91" s="2">
        <v>339</v>
      </c>
      <c r="S91" s="2">
        <v>3</v>
      </c>
      <c r="T91" s="2">
        <v>149</v>
      </c>
      <c r="U91" s="3">
        <v>2734911</v>
      </c>
      <c r="V91" s="3">
        <v>8068</v>
      </c>
      <c r="W91" s="39">
        <v>0.99399999999999999</v>
      </c>
      <c r="X91" s="39">
        <v>0</v>
      </c>
      <c r="Y91" s="39">
        <v>6.0000000000000001E-3</v>
      </c>
    </row>
    <row r="92" spans="1:25" x14ac:dyDescent="0.3">
      <c r="A92" s="69">
        <v>44003</v>
      </c>
      <c r="B92" s="1" t="s">
        <v>271</v>
      </c>
      <c r="C92" s="1" t="s">
        <v>282</v>
      </c>
      <c r="D92" s="2">
        <v>95</v>
      </c>
      <c r="E92" s="2">
        <v>0</v>
      </c>
      <c r="F92" s="2">
        <v>95</v>
      </c>
      <c r="G92" s="2">
        <v>0</v>
      </c>
      <c r="H92" s="3">
        <v>0</v>
      </c>
      <c r="I92" s="3">
        <v>0</v>
      </c>
      <c r="J92" s="39">
        <v>0</v>
      </c>
      <c r="K92" s="39">
        <v>0</v>
      </c>
      <c r="L92" s="39">
        <v>0</v>
      </c>
      <c r="M92" s="39">
        <v>0</v>
      </c>
      <c r="N92" s="39">
        <v>1</v>
      </c>
      <c r="O92" s="39">
        <v>0</v>
      </c>
      <c r="P92" s="2">
        <v>0</v>
      </c>
      <c r="Q92" s="2">
        <v>9</v>
      </c>
      <c r="R92" s="2">
        <v>0</v>
      </c>
      <c r="S92" s="2">
        <v>9</v>
      </c>
      <c r="T92" s="2">
        <v>0</v>
      </c>
      <c r="U92" s="3">
        <v>0</v>
      </c>
      <c r="V92" s="3">
        <v>0</v>
      </c>
      <c r="W92" s="39">
        <v>0</v>
      </c>
      <c r="X92" s="39">
        <v>0</v>
      </c>
      <c r="Y92" s="39">
        <v>0</v>
      </c>
    </row>
    <row r="93" spans="1:25" x14ac:dyDescent="0.3">
      <c r="A93" s="69">
        <v>44003</v>
      </c>
      <c r="B93" s="1" t="s">
        <v>175</v>
      </c>
      <c r="C93" s="1" t="s">
        <v>176</v>
      </c>
      <c r="D93" s="2">
        <v>1133</v>
      </c>
      <c r="E93" s="2">
        <v>1035</v>
      </c>
      <c r="F93" s="2">
        <v>25</v>
      </c>
      <c r="G93" s="2">
        <v>73</v>
      </c>
      <c r="H93" s="3">
        <v>9545524</v>
      </c>
      <c r="I93" s="3">
        <v>9223</v>
      </c>
      <c r="J93" s="39">
        <v>0.60399999999999998</v>
      </c>
      <c r="K93" s="39">
        <v>0.28299999999999997</v>
      </c>
      <c r="L93" s="39">
        <v>0.113</v>
      </c>
      <c r="M93" s="39">
        <v>0.91500000000000004</v>
      </c>
      <c r="N93" s="39">
        <v>0.02</v>
      </c>
      <c r="O93" s="39">
        <v>6.5000000000000002E-2</v>
      </c>
      <c r="P93" s="2">
        <v>90</v>
      </c>
      <c r="Q93" s="2">
        <v>86</v>
      </c>
      <c r="R93" s="2">
        <v>102</v>
      </c>
      <c r="S93" s="2">
        <v>1</v>
      </c>
      <c r="T93" s="2">
        <v>73</v>
      </c>
      <c r="U93" s="3">
        <v>944375</v>
      </c>
      <c r="V93" s="3">
        <v>9259</v>
      </c>
      <c r="W93" s="39">
        <v>0.58799999999999997</v>
      </c>
      <c r="X93" s="39">
        <v>0.245</v>
      </c>
      <c r="Y93" s="39">
        <v>0.16700000000000001</v>
      </c>
    </row>
    <row r="94" spans="1:25" x14ac:dyDescent="0.3">
      <c r="A94" s="69">
        <v>44003</v>
      </c>
      <c r="B94" s="1" t="s">
        <v>179</v>
      </c>
      <c r="C94" s="1" t="s">
        <v>104</v>
      </c>
      <c r="D94" s="2">
        <v>39</v>
      </c>
      <c r="E94" s="2">
        <v>32</v>
      </c>
      <c r="F94" s="2">
        <v>1</v>
      </c>
      <c r="G94" s="2">
        <v>6</v>
      </c>
      <c r="H94" s="3">
        <v>282390</v>
      </c>
      <c r="I94" s="3">
        <v>8825</v>
      </c>
      <c r="J94" s="39">
        <v>0.93799999999999994</v>
      </c>
      <c r="K94" s="39">
        <v>0</v>
      </c>
      <c r="L94" s="39">
        <v>6.3E-2</v>
      </c>
      <c r="M94" s="39">
        <v>0.82099999999999995</v>
      </c>
      <c r="N94" s="39">
        <v>2.5999999999999999E-2</v>
      </c>
      <c r="O94" s="39">
        <v>0.154</v>
      </c>
      <c r="P94" s="2">
        <v>2</v>
      </c>
      <c r="Q94" s="2">
        <v>7</v>
      </c>
      <c r="R94" s="2">
        <v>3</v>
      </c>
      <c r="S94" s="2">
        <v>0</v>
      </c>
      <c r="T94" s="2">
        <v>6</v>
      </c>
      <c r="U94" s="3">
        <v>20879</v>
      </c>
      <c r="V94" s="3">
        <v>6960</v>
      </c>
      <c r="W94" s="39">
        <v>1</v>
      </c>
      <c r="X94" s="39">
        <v>0</v>
      </c>
      <c r="Y94" s="39">
        <v>0</v>
      </c>
    </row>
    <row r="95" spans="1:25" x14ac:dyDescent="0.3">
      <c r="A95" s="69">
        <v>44003</v>
      </c>
      <c r="B95" s="1" t="s">
        <v>181</v>
      </c>
      <c r="C95" s="1" t="s">
        <v>25</v>
      </c>
      <c r="D95" s="2">
        <v>375</v>
      </c>
      <c r="E95" s="2">
        <v>367</v>
      </c>
      <c r="F95" s="2">
        <v>3</v>
      </c>
      <c r="G95" s="2">
        <v>5</v>
      </c>
      <c r="H95" s="3">
        <v>3521076</v>
      </c>
      <c r="I95" s="3">
        <v>9594</v>
      </c>
      <c r="J95" s="39">
        <v>0.94799999999999995</v>
      </c>
      <c r="K95" s="39">
        <v>3.7999999999999999E-2</v>
      </c>
      <c r="L95" s="39">
        <v>1.4E-2</v>
      </c>
      <c r="M95" s="39">
        <v>0.97899999999999998</v>
      </c>
      <c r="N95" s="39">
        <v>8.0000000000000002E-3</v>
      </c>
      <c r="O95" s="39">
        <v>1.2999999999999999E-2</v>
      </c>
      <c r="P95" s="2">
        <v>8</v>
      </c>
      <c r="Q95" s="2">
        <v>26</v>
      </c>
      <c r="R95" s="2">
        <v>29</v>
      </c>
      <c r="S95" s="2">
        <v>0</v>
      </c>
      <c r="T95" s="2">
        <v>5</v>
      </c>
      <c r="U95" s="3">
        <v>275978</v>
      </c>
      <c r="V95" s="3">
        <v>9516</v>
      </c>
      <c r="W95" s="39">
        <v>0.93100000000000005</v>
      </c>
      <c r="X95" s="39">
        <v>3.4000000000000002E-2</v>
      </c>
      <c r="Y95" s="39">
        <v>3.4000000000000002E-2</v>
      </c>
    </row>
    <row r="96" spans="1:25" x14ac:dyDescent="0.3">
      <c r="A96" s="69">
        <v>44003</v>
      </c>
      <c r="B96" s="1" t="s">
        <v>182</v>
      </c>
      <c r="C96" s="1" t="s">
        <v>25</v>
      </c>
      <c r="D96" s="2">
        <v>1051</v>
      </c>
      <c r="E96" s="2">
        <v>1005</v>
      </c>
      <c r="F96" s="2">
        <v>15</v>
      </c>
      <c r="G96" s="2">
        <v>31</v>
      </c>
      <c r="H96" s="3">
        <v>6494965</v>
      </c>
      <c r="I96" s="3">
        <v>6463</v>
      </c>
      <c r="J96" s="39">
        <v>0.91900000000000004</v>
      </c>
      <c r="K96" s="39">
        <v>5.6000000000000001E-2</v>
      </c>
      <c r="L96" s="39">
        <v>2.5000000000000001E-2</v>
      </c>
      <c r="M96" s="39">
        <v>0.96799999999999997</v>
      </c>
      <c r="N96" s="39">
        <v>2E-3</v>
      </c>
      <c r="O96" s="39">
        <v>0.03</v>
      </c>
      <c r="P96" s="2">
        <v>29</v>
      </c>
      <c r="Q96" s="2">
        <v>67</v>
      </c>
      <c r="R96" s="2">
        <v>65</v>
      </c>
      <c r="S96" s="2">
        <v>0</v>
      </c>
      <c r="T96" s="2">
        <v>31</v>
      </c>
      <c r="U96" s="3">
        <v>454231</v>
      </c>
      <c r="V96" s="3">
        <v>6988</v>
      </c>
      <c r="W96" s="39">
        <v>0.95399999999999996</v>
      </c>
      <c r="X96" s="39">
        <v>4.5999999999999999E-2</v>
      </c>
      <c r="Y96" s="39">
        <v>0</v>
      </c>
    </row>
    <row r="97" spans="1:25" x14ac:dyDescent="0.3">
      <c r="A97" s="69">
        <v>44003</v>
      </c>
      <c r="B97" s="1" t="s">
        <v>183</v>
      </c>
      <c r="C97" s="1" t="s">
        <v>128</v>
      </c>
      <c r="D97" s="2">
        <v>32</v>
      </c>
      <c r="E97" s="2">
        <v>31</v>
      </c>
      <c r="F97" s="2">
        <v>0</v>
      </c>
      <c r="G97" s="2">
        <v>1</v>
      </c>
      <c r="H97" s="3">
        <v>280828</v>
      </c>
      <c r="I97" s="3">
        <v>9059</v>
      </c>
      <c r="J97" s="39">
        <v>0.64500000000000002</v>
      </c>
      <c r="K97" s="39">
        <v>0.32300000000000001</v>
      </c>
      <c r="L97" s="39">
        <v>3.2000000000000001E-2</v>
      </c>
      <c r="M97" s="39">
        <v>0.96899999999999997</v>
      </c>
      <c r="N97" s="39">
        <v>0</v>
      </c>
      <c r="O97" s="39">
        <v>3.1E-2</v>
      </c>
      <c r="P97" s="2">
        <v>0</v>
      </c>
      <c r="Q97" s="2">
        <v>2</v>
      </c>
      <c r="R97" s="2">
        <v>1</v>
      </c>
      <c r="S97" s="2">
        <v>0</v>
      </c>
      <c r="T97" s="2">
        <v>1</v>
      </c>
      <c r="U97" s="3">
        <v>10000</v>
      </c>
      <c r="V97" s="3">
        <v>10000</v>
      </c>
      <c r="W97" s="39">
        <v>1</v>
      </c>
      <c r="X97" s="39">
        <v>0</v>
      </c>
      <c r="Y97" s="39">
        <v>0</v>
      </c>
    </row>
    <row r="98" spans="1:25" x14ac:dyDescent="0.3">
      <c r="A98" s="69">
        <v>44003</v>
      </c>
      <c r="B98" s="1" t="s">
        <v>184</v>
      </c>
      <c r="C98" s="1" t="s">
        <v>185</v>
      </c>
      <c r="D98" s="2">
        <v>16</v>
      </c>
      <c r="E98" s="2">
        <v>14</v>
      </c>
      <c r="F98" s="2">
        <v>2</v>
      </c>
      <c r="G98" s="2">
        <v>0</v>
      </c>
      <c r="H98" s="3">
        <v>115536</v>
      </c>
      <c r="I98" s="3">
        <v>8253</v>
      </c>
      <c r="J98" s="39">
        <v>0.71399999999999997</v>
      </c>
      <c r="K98" s="39">
        <v>0.28599999999999998</v>
      </c>
      <c r="L98" s="39">
        <v>0</v>
      </c>
      <c r="M98" s="39">
        <v>0.875</v>
      </c>
      <c r="N98" s="39">
        <v>0.125</v>
      </c>
      <c r="O98" s="39">
        <v>0</v>
      </c>
      <c r="P98" s="2">
        <v>0</v>
      </c>
      <c r="Q98" s="2">
        <v>0</v>
      </c>
      <c r="R98" s="2">
        <v>0</v>
      </c>
      <c r="S98" s="2">
        <v>0</v>
      </c>
      <c r="T98" s="2">
        <v>0</v>
      </c>
      <c r="U98" s="3">
        <v>0</v>
      </c>
      <c r="V98" s="3">
        <v>0</v>
      </c>
      <c r="W98" s="39">
        <v>0</v>
      </c>
      <c r="X98" s="39">
        <v>0</v>
      </c>
      <c r="Y98" s="39">
        <v>0</v>
      </c>
    </row>
    <row r="99" spans="1:25" x14ac:dyDescent="0.3">
      <c r="A99" s="69">
        <v>44003</v>
      </c>
      <c r="B99" s="1" t="s">
        <v>187</v>
      </c>
      <c r="C99" s="1" t="s">
        <v>61</v>
      </c>
      <c r="D99" s="2">
        <v>63</v>
      </c>
      <c r="E99" s="2">
        <v>63</v>
      </c>
      <c r="F99" s="2">
        <v>0</v>
      </c>
      <c r="G99" s="2">
        <v>0</v>
      </c>
      <c r="H99" s="3">
        <v>549579</v>
      </c>
      <c r="I99" s="3">
        <v>8723</v>
      </c>
      <c r="J99" s="39">
        <v>0.95199999999999996</v>
      </c>
      <c r="K99" s="39">
        <v>4.8000000000000001E-2</v>
      </c>
      <c r="L99" s="39">
        <v>0</v>
      </c>
      <c r="M99" s="39">
        <v>1</v>
      </c>
      <c r="N99" s="39">
        <v>0</v>
      </c>
      <c r="O99" s="39">
        <v>0</v>
      </c>
      <c r="P99" s="2">
        <v>1</v>
      </c>
      <c r="Q99" s="2">
        <v>2</v>
      </c>
      <c r="R99" s="2">
        <v>3</v>
      </c>
      <c r="S99" s="2">
        <v>0</v>
      </c>
      <c r="T99" s="2">
        <v>0</v>
      </c>
      <c r="U99" s="3">
        <v>8438</v>
      </c>
      <c r="V99" s="3">
        <v>2813</v>
      </c>
      <c r="W99" s="39">
        <v>1</v>
      </c>
      <c r="X99" s="39">
        <v>0</v>
      </c>
      <c r="Y99" s="39">
        <v>0</v>
      </c>
    </row>
    <row r="100" spans="1:25" x14ac:dyDescent="0.3">
      <c r="A100" s="69">
        <v>44003</v>
      </c>
      <c r="B100" s="1" t="s">
        <v>188</v>
      </c>
      <c r="C100" s="1" t="s">
        <v>61</v>
      </c>
      <c r="D100" s="2">
        <v>474</v>
      </c>
      <c r="E100" s="2">
        <v>469</v>
      </c>
      <c r="F100" s="2">
        <v>2</v>
      </c>
      <c r="G100" s="2">
        <v>3</v>
      </c>
      <c r="H100" s="3">
        <v>4527901</v>
      </c>
      <c r="I100" s="3">
        <v>9654</v>
      </c>
      <c r="J100" s="39">
        <v>0.94699999999999995</v>
      </c>
      <c r="K100" s="39">
        <v>4.7E-2</v>
      </c>
      <c r="L100" s="39">
        <v>6.0000000000000001E-3</v>
      </c>
      <c r="M100" s="39">
        <v>0.98899999999999999</v>
      </c>
      <c r="N100" s="39">
        <v>4.0000000000000001E-3</v>
      </c>
      <c r="O100" s="39">
        <v>6.0000000000000001E-3</v>
      </c>
      <c r="P100" s="2">
        <v>9</v>
      </c>
      <c r="Q100" s="2">
        <v>31</v>
      </c>
      <c r="R100" s="2">
        <v>37</v>
      </c>
      <c r="S100" s="2">
        <v>0</v>
      </c>
      <c r="T100" s="2">
        <v>3</v>
      </c>
      <c r="U100" s="3">
        <v>358667</v>
      </c>
      <c r="V100" s="3">
        <v>9694</v>
      </c>
      <c r="W100" s="39">
        <v>0.97299999999999998</v>
      </c>
      <c r="X100" s="39">
        <v>0</v>
      </c>
      <c r="Y100" s="39">
        <v>2.7E-2</v>
      </c>
    </row>
    <row r="101" spans="1:25" x14ac:dyDescent="0.3">
      <c r="A101" s="69">
        <v>44003</v>
      </c>
      <c r="B101" s="1" t="s">
        <v>189</v>
      </c>
      <c r="C101" s="1" t="s">
        <v>76</v>
      </c>
      <c r="D101" s="2">
        <v>56</v>
      </c>
      <c r="E101" s="2">
        <v>53</v>
      </c>
      <c r="F101" s="2">
        <v>0</v>
      </c>
      <c r="G101" s="2">
        <v>3</v>
      </c>
      <c r="H101" s="3">
        <v>506999</v>
      </c>
      <c r="I101" s="3">
        <v>9566</v>
      </c>
      <c r="J101" s="39">
        <v>0.96199999999999997</v>
      </c>
      <c r="K101" s="39">
        <v>1.9E-2</v>
      </c>
      <c r="L101" s="39">
        <v>1.9E-2</v>
      </c>
      <c r="M101" s="39">
        <v>0.94599999999999995</v>
      </c>
      <c r="N101" s="39">
        <v>0</v>
      </c>
      <c r="O101" s="39">
        <v>5.3999999999999999E-2</v>
      </c>
      <c r="P101" s="2">
        <v>4</v>
      </c>
      <c r="Q101" s="2">
        <v>5</v>
      </c>
      <c r="R101" s="2">
        <v>6</v>
      </c>
      <c r="S101" s="2">
        <v>0</v>
      </c>
      <c r="T101" s="2">
        <v>3</v>
      </c>
      <c r="U101" s="3">
        <v>60000</v>
      </c>
      <c r="V101" s="3">
        <v>10000</v>
      </c>
      <c r="W101" s="39">
        <v>1</v>
      </c>
      <c r="X101" s="39">
        <v>0</v>
      </c>
      <c r="Y101" s="39">
        <v>0</v>
      </c>
    </row>
    <row r="102" spans="1:25" x14ac:dyDescent="0.3">
      <c r="A102" s="69">
        <v>44003</v>
      </c>
      <c r="B102" s="1" t="s">
        <v>190</v>
      </c>
      <c r="C102" s="1" t="s">
        <v>191</v>
      </c>
      <c r="D102" s="2">
        <v>14179</v>
      </c>
      <c r="E102" s="2">
        <v>13350</v>
      </c>
      <c r="F102" s="2">
        <v>232</v>
      </c>
      <c r="G102" s="2">
        <v>597</v>
      </c>
      <c r="H102" s="3">
        <v>87551728</v>
      </c>
      <c r="I102" s="3">
        <v>6558</v>
      </c>
      <c r="J102" s="39">
        <v>0.96599999999999997</v>
      </c>
      <c r="K102" s="39">
        <v>0.02</v>
      </c>
      <c r="L102" s="39">
        <v>1.4E-2</v>
      </c>
      <c r="M102" s="39">
        <v>0.94199999999999995</v>
      </c>
      <c r="N102" s="39">
        <v>1.6E-2</v>
      </c>
      <c r="O102" s="39">
        <v>4.2000000000000003E-2</v>
      </c>
      <c r="P102" s="2">
        <v>952</v>
      </c>
      <c r="Q102" s="2">
        <v>955</v>
      </c>
      <c r="R102" s="2">
        <v>1307</v>
      </c>
      <c r="S102" s="2">
        <v>3</v>
      </c>
      <c r="T102" s="2">
        <v>597</v>
      </c>
      <c r="U102" s="3">
        <v>8794528</v>
      </c>
      <c r="V102" s="3">
        <v>6729</v>
      </c>
      <c r="W102" s="39">
        <v>0.98499999999999999</v>
      </c>
      <c r="X102" s="39">
        <v>6.0000000000000001E-3</v>
      </c>
      <c r="Y102" s="39">
        <v>8.9999999999999993E-3</v>
      </c>
    </row>
    <row r="103" spans="1:25" x14ac:dyDescent="0.3">
      <c r="A103" s="69">
        <v>44003</v>
      </c>
      <c r="B103" s="1" t="s">
        <v>192</v>
      </c>
      <c r="C103" s="1" t="s">
        <v>23</v>
      </c>
      <c r="D103" s="2">
        <v>5839</v>
      </c>
      <c r="E103" s="2">
        <v>5635</v>
      </c>
      <c r="F103" s="2">
        <v>70</v>
      </c>
      <c r="G103" s="2">
        <v>134</v>
      </c>
      <c r="H103" s="3">
        <v>49369250</v>
      </c>
      <c r="I103" s="3">
        <v>8761</v>
      </c>
      <c r="J103" s="39">
        <v>0.999</v>
      </c>
      <c r="K103" s="39">
        <v>0</v>
      </c>
      <c r="L103" s="39">
        <v>0</v>
      </c>
      <c r="M103" s="39">
        <v>0.96699999999999997</v>
      </c>
      <c r="N103" s="39">
        <v>0.01</v>
      </c>
      <c r="O103" s="39">
        <v>2.3E-2</v>
      </c>
      <c r="P103" s="2">
        <v>180</v>
      </c>
      <c r="Q103" s="2">
        <v>367</v>
      </c>
      <c r="R103" s="2">
        <v>407</v>
      </c>
      <c r="S103" s="2">
        <v>6</v>
      </c>
      <c r="T103" s="2">
        <v>134</v>
      </c>
      <c r="U103" s="3">
        <v>3510112</v>
      </c>
      <c r="V103" s="3">
        <v>8624</v>
      </c>
      <c r="W103" s="39">
        <v>0.998</v>
      </c>
      <c r="X103" s="39">
        <v>0</v>
      </c>
      <c r="Y103" s="39">
        <v>2E-3</v>
      </c>
    </row>
    <row r="104" spans="1:25" x14ac:dyDescent="0.3">
      <c r="A104" s="69">
        <v>44003</v>
      </c>
      <c r="B104" s="1" t="s">
        <v>193</v>
      </c>
      <c r="C104" s="1" t="s">
        <v>23</v>
      </c>
      <c r="D104" s="2">
        <v>4170</v>
      </c>
      <c r="E104" s="2">
        <v>4004</v>
      </c>
      <c r="F104" s="2">
        <v>12</v>
      </c>
      <c r="G104" s="2">
        <v>154</v>
      </c>
      <c r="H104" s="3">
        <v>36152491</v>
      </c>
      <c r="I104" s="3">
        <v>9029</v>
      </c>
      <c r="J104" s="39">
        <v>0.97799999999999998</v>
      </c>
      <c r="K104" s="39">
        <v>1.7999999999999999E-2</v>
      </c>
      <c r="L104" s="39">
        <v>4.0000000000000001E-3</v>
      </c>
      <c r="M104" s="39">
        <v>0.96199999999999997</v>
      </c>
      <c r="N104" s="39">
        <v>1E-3</v>
      </c>
      <c r="O104" s="39">
        <v>3.6999999999999998E-2</v>
      </c>
      <c r="P104" s="2">
        <v>154</v>
      </c>
      <c r="Q104" s="2">
        <v>253</v>
      </c>
      <c r="R104" s="2">
        <v>249</v>
      </c>
      <c r="S104" s="2">
        <v>4</v>
      </c>
      <c r="T104" s="2">
        <v>154</v>
      </c>
      <c r="U104" s="3">
        <v>2258313</v>
      </c>
      <c r="V104" s="3">
        <v>9070</v>
      </c>
      <c r="W104" s="39">
        <v>0.98399999999999999</v>
      </c>
      <c r="X104" s="39">
        <v>8.0000000000000002E-3</v>
      </c>
      <c r="Y104" s="39">
        <v>8.0000000000000002E-3</v>
      </c>
    </row>
    <row r="105" spans="1:25" x14ac:dyDescent="0.3">
      <c r="A105" s="69">
        <v>44003</v>
      </c>
      <c r="B105" s="1" t="s">
        <v>194</v>
      </c>
      <c r="C105" s="1" t="s">
        <v>195</v>
      </c>
      <c r="D105" s="2">
        <v>5886</v>
      </c>
      <c r="E105" s="2">
        <v>5720</v>
      </c>
      <c r="F105" s="2">
        <v>9</v>
      </c>
      <c r="G105" s="2">
        <v>157</v>
      </c>
      <c r="H105" s="3">
        <v>54326453</v>
      </c>
      <c r="I105" s="3">
        <v>9498</v>
      </c>
      <c r="J105" s="39">
        <v>0.69899999999999995</v>
      </c>
      <c r="K105" s="39">
        <v>0.27800000000000002</v>
      </c>
      <c r="L105" s="39">
        <v>2.1999999999999999E-2</v>
      </c>
      <c r="M105" s="39">
        <v>0.97299999999999998</v>
      </c>
      <c r="N105" s="39">
        <v>1E-3</v>
      </c>
      <c r="O105" s="39">
        <v>2.7E-2</v>
      </c>
      <c r="P105" s="2">
        <v>152</v>
      </c>
      <c r="Q105" s="2">
        <v>356</v>
      </c>
      <c r="R105" s="2">
        <v>350</v>
      </c>
      <c r="S105" s="2">
        <v>1</v>
      </c>
      <c r="T105" s="2">
        <v>157</v>
      </c>
      <c r="U105" s="3">
        <v>3297487</v>
      </c>
      <c r="V105" s="3">
        <v>9421</v>
      </c>
      <c r="W105" s="39">
        <v>0.97699999999999998</v>
      </c>
      <c r="X105" s="39">
        <v>1.4E-2</v>
      </c>
      <c r="Y105" s="39">
        <v>8.9999999999999993E-3</v>
      </c>
    </row>
    <row r="106" spans="1:25" x14ac:dyDescent="0.3">
      <c r="A106" s="69">
        <v>44003</v>
      </c>
      <c r="B106" s="1" t="s">
        <v>196</v>
      </c>
      <c r="C106" s="1" t="s">
        <v>197</v>
      </c>
      <c r="D106" s="2">
        <v>44665</v>
      </c>
      <c r="E106" s="2">
        <v>43442</v>
      </c>
      <c r="F106" s="2">
        <v>245</v>
      </c>
      <c r="G106" s="2">
        <v>978</v>
      </c>
      <c r="H106" s="3">
        <v>341292041</v>
      </c>
      <c r="I106" s="3">
        <v>7856</v>
      </c>
      <c r="J106" s="39">
        <v>0.94299999999999995</v>
      </c>
      <c r="K106" s="39">
        <v>4.3999999999999997E-2</v>
      </c>
      <c r="L106" s="39">
        <v>1.2999999999999999E-2</v>
      </c>
      <c r="M106" s="39">
        <v>0.97299999999999998</v>
      </c>
      <c r="N106" s="39">
        <v>5.0000000000000001E-3</v>
      </c>
      <c r="O106" s="39">
        <v>2.1999999999999999E-2</v>
      </c>
      <c r="P106" s="2">
        <v>1024</v>
      </c>
      <c r="Q106" s="2">
        <v>3267</v>
      </c>
      <c r="R106" s="2">
        <v>3272</v>
      </c>
      <c r="S106" s="2">
        <v>41</v>
      </c>
      <c r="T106" s="2">
        <v>978</v>
      </c>
      <c r="U106" s="3">
        <v>26164214</v>
      </c>
      <c r="V106" s="3">
        <v>7996</v>
      </c>
      <c r="W106" s="39">
        <v>0.95899999999999996</v>
      </c>
      <c r="X106" s="39">
        <v>2.4E-2</v>
      </c>
      <c r="Y106" s="39">
        <v>1.7000000000000001E-2</v>
      </c>
    </row>
    <row r="107" spans="1:25" x14ac:dyDescent="0.3">
      <c r="A107" s="69">
        <v>44003</v>
      </c>
      <c r="B107" s="1" t="s">
        <v>198</v>
      </c>
      <c r="C107" s="1" t="s">
        <v>199</v>
      </c>
      <c r="D107" s="2">
        <v>3321</v>
      </c>
      <c r="E107" s="2">
        <v>3216</v>
      </c>
      <c r="F107" s="2">
        <v>27</v>
      </c>
      <c r="G107" s="2">
        <v>78</v>
      </c>
      <c r="H107" s="3">
        <v>27453680</v>
      </c>
      <c r="I107" s="3">
        <v>8537</v>
      </c>
      <c r="J107" s="39">
        <v>0.91300000000000003</v>
      </c>
      <c r="K107" s="39">
        <v>7.2999999999999995E-2</v>
      </c>
      <c r="L107" s="39">
        <v>1.4E-2</v>
      </c>
      <c r="M107" s="39">
        <v>0.97</v>
      </c>
      <c r="N107" s="39">
        <v>7.0000000000000001E-3</v>
      </c>
      <c r="O107" s="39">
        <v>2.4E-2</v>
      </c>
      <c r="P107" s="2">
        <v>83</v>
      </c>
      <c r="Q107" s="2">
        <v>181</v>
      </c>
      <c r="R107" s="2">
        <v>184</v>
      </c>
      <c r="S107" s="2">
        <v>2</v>
      </c>
      <c r="T107" s="2">
        <v>78</v>
      </c>
      <c r="U107" s="3">
        <v>1666400</v>
      </c>
      <c r="V107" s="3">
        <v>9057</v>
      </c>
      <c r="W107" s="39">
        <v>0.98899999999999999</v>
      </c>
      <c r="X107" s="39">
        <v>0</v>
      </c>
      <c r="Y107" s="39">
        <v>1.0999999999999999E-2</v>
      </c>
    </row>
    <row r="108" spans="1:25" x14ac:dyDescent="0.3">
      <c r="A108" s="69">
        <v>44003</v>
      </c>
      <c r="B108" s="1" t="s">
        <v>200</v>
      </c>
      <c r="C108" s="1" t="s">
        <v>201</v>
      </c>
      <c r="D108" s="2">
        <v>235327</v>
      </c>
      <c r="E108" s="2">
        <v>218060</v>
      </c>
      <c r="F108" s="2">
        <v>5922</v>
      </c>
      <c r="G108" s="2">
        <v>11345</v>
      </c>
      <c r="H108" s="3">
        <v>1560126329</v>
      </c>
      <c r="I108" s="3">
        <v>7155</v>
      </c>
      <c r="J108" s="39">
        <v>0.96199999999999997</v>
      </c>
      <c r="K108" s="39">
        <v>1.7999999999999999E-2</v>
      </c>
      <c r="L108" s="39">
        <v>1.9E-2</v>
      </c>
      <c r="M108" s="39">
        <v>0.92700000000000005</v>
      </c>
      <c r="N108" s="39">
        <v>2.5000000000000001E-2</v>
      </c>
      <c r="O108" s="39">
        <v>4.8000000000000001E-2</v>
      </c>
      <c r="P108" s="2">
        <v>13197</v>
      </c>
      <c r="Q108" s="2">
        <v>13707</v>
      </c>
      <c r="R108" s="2">
        <v>15461</v>
      </c>
      <c r="S108" s="2">
        <v>98</v>
      </c>
      <c r="T108" s="2">
        <v>11345</v>
      </c>
      <c r="U108" s="3">
        <v>111891071</v>
      </c>
      <c r="V108" s="3">
        <v>7237</v>
      </c>
      <c r="W108" s="39">
        <v>0.98099999999999998</v>
      </c>
      <c r="X108" s="39">
        <v>5.0000000000000001E-3</v>
      </c>
      <c r="Y108" s="39">
        <v>1.4999999999999999E-2</v>
      </c>
    </row>
    <row r="109" spans="1:25" x14ac:dyDescent="0.3">
      <c r="A109" s="69">
        <v>44003</v>
      </c>
      <c r="B109" s="1" t="s">
        <v>275</v>
      </c>
      <c r="C109" s="1" t="s">
        <v>284</v>
      </c>
      <c r="D109" s="2">
        <v>220</v>
      </c>
      <c r="E109" s="2">
        <v>189</v>
      </c>
      <c r="F109" s="2">
        <v>15</v>
      </c>
      <c r="G109" s="2">
        <v>16</v>
      </c>
      <c r="H109" s="3">
        <v>1275422</v>
      </c>
      <c r="I109" s="3">
        <v>6748</v>
      </c>
      <c r="J109" s="39">
        <v>0.46600000000000003</v>
      </c>
      <c r="K109" s="39">
        <v>0.33900000000000002</v>
      </c>
      <c r="L109" s="39">
        <v>0.19600000000000001</v>
      </c>
      <c r="M109" s="39">
        <v>0.86299999999999999</v>
      </c>
      <c r="N109" s="39">
        <v>6.4000000000000001E-2</v>
      </c>
      <c r="O109" s="39">
        <v>7.2999999999999995E-2</v>
      </c>
      <c r="P109" s="2">
        <v>10</v>
      </c>
      <c r="Q109" s="2">
        <v>16</v>
      </c>
      <c r="R109" s="2">
        <v>9</v>
      </c>
      <c r="S109" s="2">
        <v>1</v>
      </c>
      <c r="T109" s="2">
        <v>16</v>
      </c>
      <c r="U109" s="3">
        <v>59856</v>
      </c>
      <c r="V109" s="3">
        <v>6651</v>
      </c>
      <c r="W109" s="39">
        <v>1</v>
      </c>
      <c r="X109" s="39">
        <v>0</v>
      </c>
      <c r="Y109" s="39">
        <v>0</v>
      </c>
    </row>
    <row r="110" spans="1:25" x14ac:dyDescent="0.3">
      <c r="A110" s="69">
        <v>44003</v>
      </c>
      <c r="B110" s="1" t="s">
        <v>202</v>
      </c>
      <c r="C110" s="1" t="s">
        <v>178</v>
      </c>
      <c r="D110" s="2">
        <v>75033</v>
      </c>
      <c r="E110" s="2">
        <v>72823</v>
      </c>
      <c r="F110" s="2">
        <v>497</v>
      </c>
      <c r="G110" s="2">
        <v>1713</v>
      </c>
      <c r="H110" s="3">
        <v>537041949</v>
      </c>
      <c r="I110" s="3">
        <v>7375</v>
      </c>
      <c r="J110" s="39">
        <v>0.82299999999999995</v>
      </c>
      <c r="K110" s="39">
        <v>0.157</v>
      </c>
      <c r="L110" s="39">
        <v>0.02</v>
      </c>
      <c r="M110" s="39">
        <v>0.97099999999999997</v>
      </c>
      <c r="N110" s="39">
        <v>6.0000000000000001E-3</v>
      </c>
      <c r="O110" s="39">
        <v>2.3E-2</v>
      </c>
      <c r="P110" s="2">
        <v>3029</v>
      </c>
      <c r="Q110" s="2">
        <v>3930</v>
      </c>
      <c r="R110" s="2">
        <v>5242</v>
      </c>
      <c r="S110" s="2">
        <v>4</v>
      </c>
      <c r="T110" s="2">
        <v>1713</v>
      </c>
      <c r="U110" s="3">
        <v>39559235</v>
      </c>
      <c r="V110" s="3">
        <v>7547</v>
      </c>
      <c r="W110" s="39">
        <v>0.96699999999999997</v>
      </c>
      <c r="X110" s="39">
        <v>2.5000000000000001E-2</v>
      </c>
      <c r="Y110" s="39">
        <v>8.9999999999999993E-3</v>
      </c>
    </row>
    <row r="111" spans="1:25" x14ac:dyDescent="0.3">
      <c r="A111" s="69">
        <v>44003</v>
      </c>
      <c r="B111" s="1" t="s">
        <v>203</v>
      </c>
      <c r="C111" s="1" t="s">
        <v>3</v>
      </c>
      <c r="D111" s="2">
        <v>103199</v>
      </c>
      <c r="E111" s="2">
        <v>100077</v>
      </c>
      <c r="F111" s="2">
        <v>862</v>
      </c>
      <c r="G111" s="2">
        <v>2260</v>
      </c>
      <c r="H111" s="3">
        <v>792162697</v>
      </c>
      <c r="I111" s="3">
        <v>7916</v>
      </c>
      <c r="J111" s="39">
        <v>0.89600000000000002</v>
      </c>
      <c r="K111" s="39">
        <v>7.2999999999999995E-2</v>
      </c>
      <c r="L111" s="39">
        <v>3.1E-2</v>
      </c>
      <c r="M111" s="39">
        <v>0.97099999999999997</v>
      </c>
      <c r="N111" s="39">
        <v>7.0000000000000001E-3</v>
      </c>
      <c r="O111" s="39">
        <v>2.1999999999999999E-2</v>
      </c>
      <c r="P111" s="2">
        <v>2600</v>
      </c>
      <c r="Q111" s="2">
        <v>6029</v>
      </c>
      <c r="R111" s="2">
        <v>6212</v>
      </c>
      <c r="S111" s="2">
        <v>157</v>
      </c>
      <c r="T111" s="2">
        <v>2260</v>
      </c>
      <c r="U111" s="3">
        <v>48422673</v>
      </c>
      <c r="V111" s="3">
        <v>7795</v>
      </c>
      <c r="W111" s="39">
        <v>0.90700000000000003</v>
      </c>
      <c r="X111" s="39">
        <v>3.5999999999999997E-2</v>
      </c>
      <c r="Y111" s="39">
        <v>5.7000000000000002E-2</v>
      </c>
    </row>
    <row r="112" spans="1:25" x14ac:dyDescent="0.3">
      <c r="A112" s="69">
        <v>44003</v>
      </c>
      <c r="B112" t="s">
        <v>205</v>
      </c>
      <c r="C112" t="s">
        <v>206</v>
      </c>
      <c r="D112" s="2">
        <v>7159</v>
      </c>
      <c r="E112" s="2">
        <v>6601</v>
      </c>
      <c r="F112" s="2">
        <v>179</v>
      </c>
      <c r="G112" s="2">
        <v>379</v>
      </c>
      <c r="H112" s="3">
        <v>54938308</v>
      </c>
      <c r="I112" s="3">
        <v>8323</v>
      </c>
      <c r="J112" s="39">
        <v>0.95699999999999996</v>
      </c>
      <c r="K112" s="39">
        <v>2.3E-2</v>
      </c>
      <c r="L112" s="39">
        <v>0.02</v>
      </c>
      <c r="M112" s="39">
        <v>0.92200000000000004</v>
      </c>
      <c r="N112" s="39">
        <v>2.5000000000000001E-2</v>
      </c>
      <c r="O112" s="39">
        <v>5.2999999999999999E-2</v>
      </c>
      <c r="P112" s="2">
        <v>436</v>
      </c>
      <c r="Q112" s="2">
        <v>459</v>
      </c>
      <c r="R112" s="2">
        <v>508</v>
      </c>
      <c r="S112" s="2">
        <v>8</v>
      </c>
      <c r="T112" s="2">
        <v>379</v>
      </c>
      <c r="U112" s="3">
        <v>4328398</v>
      </c>
      <c r="V112" s="3">
        <v>8520</v>
      </c>
      <c r="W112" s="39">
        <v>0.98199999999999998</v>
      </c>
      <c r="X112" s="39">
        <v>1.2E-2</v>
      </c>
      <c r="Y112" s="39">
        <v>6.0000000000000001E-3</v>
      </c>
    </row>
    <row r="113" spans="1:25" x14ac:dyDescent="0.3">
      <c r="A113" s="69">
        <v>44003</v>
      </c>
      <c r="B113" t="s">
        <v>276</v>
      </c>
      <c r="C113" t="s">
        <v>285</v>
      </c>
      <c r="D113" s="2">
        <v>230</v>
      </c>
      <c r="E113" s="2">
        <v>141</v>
      </c>
      <c r="F113" s="2">
        <v>5</v>
      </c>
      <c r="G113" s="2">
        <v>85</v>
      </c>
      <c r="H113" s="3">
        <v>1381000</v>
      </c>
      <c r="I113" s="3">
        <v>9794</v>
      </c>
      <c r="J113" s="39">
        <v>7.8E-2</v>
      </c>
      <c r="K113" s="39">
        <v>0.26200000000000001</v>
      </c>
      <c r="L113" s="39">
        <v>0.66</v>
      </c>
      <c r="M113" s="39">
        <v>0.61599999999999999</v>
      </c>
      <c r="N113" s="39">
        <v>1.7000000000000001E-2</v>
      </c>
      <c r="O113" s="39">
        <v>0.371</v>
      </c>
      <c r="P113" s="2">
        <v>70</v>
      </c>
      <c r="Q113" s="2">
        <v>42</v>
      </c>
      <c r="R113" s="2">
        <v>25</v>
      </c>
      <c r="S113" s="2">
        <v>2</v>
      </c>
      <c r="T113" s="2">
        <v>85</v>
      </c>
      <c r="U113" s="3">
        <v>240000</v>
      </c>
      <c r="V113" s="3">
        <v>9600</v>
      </c>
      <c r="W113" s="39">
        <v>0.08</v>
      </c>
      <c r="X113" s="39">
        <v>0.08</v>
      </c>
      <c r="Y113" s="39">
        <v>0.84</v>
      </c>
    </row>
    <row r="114" spans="1:25" x14ac:dyDescent="0.3">
      <c r="A114" s="69">
        <v>44003</v>
      </c>
      <c r="B114" t="s">
        <v>207</v>
      </c>
      <c r="C114" t="s">
        <v>61</v>
      </c>
      <c r="D114" s="2">
        <v>490</v>
      </c>
      <c r="E114" s="2">
        <v>482</v>
      </c>
      <c r="F114" s="2">
        <v>1</v>
      </c>
      <c r="G114" s="2">
        <v>7</v>
      </c>
      <c r="H114" s="3">
        <v>3451079</v>
      </c>
      <c r="I114" s="3">
        <v>7160</v>
      </c>
      <c r="J114" s="39">
        <v>0.89200000000000002</v>
      </c>
      <c r="K114" s="39">
        <v>9.0999999999999998E-2</v>
      </c>
      <c r="L114" s="39">
        <v>1.7000000000000001E-2</v>
      </c>
      <c r="M114" s="39">
        <v>0.98399999999999999</v>
      </c>
      <c r="N114" s="39">
        <v>2E-3</v>
      </c>
      <c r="O114" s="39">
        <v>1.4E-2</v>
      </c>
      <c r="P114" s="2">
        <v>11</v>
      </c>
      <c r="Q114" s="2">
        <v>15</v>
      </c>
      <c r="R114" s="2">
        <v>19</v>
      </c>
      <c r="S114" s="2">
        <v>0</v>
      </c>
      <c r="T114" s="2">
        <v>7</v>
      </c>
      <c r="U114" s="3">
        <v>146401</v>
      </c>
      <c r="V114" s="3">
        <v>7705</v>
      </c>
      <c r="W114" s="39">
        <v>0.89500000000000002</v>
      </c>
      <c r="X114" s="39">
        <v>5.2999999999999999E-2</v>
      </c>
      <c r="Y114" s="39">
        <v>5.2999999999999999E-2</v>
      </c>
    </row>
    <row r="115" spans="1:25" x14ac:dyDescent="0.3">
      <c r="A115" s="69">
        <v>44003</v>
      </c>
      <c r="B115" t="s">
        <v>208</v>
      </c>
      <c r="C115" t="s">
        <v>39</v>
      </c>
      <c r="D115" s="2">
        <v>115</v>
      </c>
      <c r="E115" s="2">
        <v>109</v>
      </c>
      <c r="F115" s="2">
        <v>2</v>
      </c>
      <c r="G115" s="2">
        <v>4</v>
      </c>
      <c r="H115" s="3">
        <v>825864</v>
      </c>
      <c r="I115" s="3">
        <v>7577</v>
      </c>
      <c r="J115" s="39">
        <v>0.99099999999999999</v>
      </c>
      <c r="K115" s="39">
        <v>0</v>
      </c>
      <c r="L115" s="39">
        <v>8.9999999999999993E-3</v>
      </c>
      <c r="M115" s="39">
        <v>0.94799999999999995</v>
      </c>
      <c r="N115" s="39">
        <v>1.7000000000000001E-2</v>
      </c>
      <c r="O115" s="39">
        <v>3.5000000000000003E-2</v>
      </c>
      <c r="P115" s="2">
        <v>4</v>
      </c>
      <c r="Q115" s="2">
        <v>8</v>
      </c>
      <c r="R115" s="2">
        <v>8</v>
      </c>
      <c r="S115" s="2">
        <v>0</v>
      </c>
      <c r="T115" s="2">
        <v>4</v>
      </c>
      <c r="U115" s="3">
        <v>69710</v>
      </c>
      <c r="V115" s="3">
        <v>8714</v>
      </c>
      <c r="W115" s="39">
        <v>1</v>
      </c>
      <c r="X115" s="39">
        <v>0</v>
      </c>
      <c r="Y115" s="39">
        <v>0</v>
      </c>
    </row>
    <row r="116" spans="1:25" x14ac:dyDescent="0.3">
      <c r="A116" s="69">
        <v>44003</v>
      </c>
      <c r="B116" t="s">
        <v>209</v>
      </c>
      <c r="C116" t="s">
        <v>35</v>
      </c>
      <c r="D116" s="2">
        <v>16</v>
      </c>
      <c r="E116" s="2">
        <v>15</v>
      </c>
      <c r="F116" s="2">
        <v>0</v>
      </c>
      <c r="G116" s="2">
        <v>1</v>
      </c>
      <c r="H116" s="3">
        <v>138500</v>
      </c>
      <c r="I116" s="3">
        <v>9233</v>
      </c>
      <c r="J116" s="39">
        <v>0.53300000000000003</v>
      </c>
      <c r="K116" s="39">
        <v>0.26700000000000002</v>
      </c>
      <c r="L116" s="39">
        <v>0.2</v>
      </c>
      <c r="M116" s="39">
        <v>0.93799999999999994</v>
      </c>
      <c r="N116" s="39">
        <v>0</v>
      </c>
      <c r="O116" s="39">
        <v>6.3E-2</v>
      </c>
      <c r="P116" s="2">
        <v>2</v>
      </c>
      <c r="Q116" s="2">
        <v>0</v>
      </c>
      <c r="R116" s="2">
        <v>1</v>
      </c>
      <c r="S116" s="2">
        <v>0</v>
      </c>
      <c r="T116" s="2">
        <v>1</v>
      </c>
      <c r="U116" s="3">
        <v>10000</v>
      </c>
      <c r="V116" s="3">
        <v>10000</v>
      </c>
      <c r="W116" s="39">
        <v>0</v>
      </c>
      <c r="X116" s="39">
        <v>0</v>
      </c>
      <c r="Y116" s="39">
        <v>1</v>
      </c>
    </row>
    <row r="117" spans="1:25" x14ac:dyDescent="0.3">
      <c r="A117" s="69">
        <v>44003</v>
      </c>
      <c r="B117" t="s">
        <v>212</v>
      </c>
      <c r="C117" t="s">
        <v>213</v>
      </c>
      <c r="D117" s="2">
        <v>15531</v>
      </c>
      <c r="E117" s="2">
        <v>14520</v>
      </c>
      <c r="F117" s="2">
        <v>129</v>
      </c>
      <c r="G117" s="2">
        <v>882</v>
      </c>
      <c r="H117" s="3">
        <v>110939169</v>
      </c>
      <c r="I117" s="3">
        <v>7640</v>
      </c>
      <c r="J117" s="39">
        <v>0.91600000000000004</v>
      </c>
      <c r="K117" s="39">
        <v>6.3E-2</v>
      </c>
      <c r="L117" s="39">
        <v>2.1999999999999999E-2</v>
      </c>
      <c r="M117" s="39">
        <v>0.93500000000000005</v>
      </c>
      <c r="N117" s="39">
        <v>8.0000000000000002E-3</v>
      </c>
      <c r="O117" s="39">
        <v>5.7000000000000002E-2</v>
      </c>
      <c r="P117" s="2">
        <v>993</v>
      </c>
      <c r="Q117" s="2">
        <v>833</v>
      </c>
      <c r="R117" s="2">
        <v>944</v>
      </c>
      <c r="S117" s="2">
        <v>0</v>
      </c>
      <c r="T117" s="2">
        <v>882</v>
      </c>
      <c r="U117" s="3">
        <v>7384421</v>
      </c>
      <c r="V117" s="3">
        <v>7822</v>
      </c>
      <c r="W117" s="39">
        <v>0.91300000000000003</v>
      </c>
      <c r="X117" s="39">
        <v>2.5999999999999999E-2</v>
      </c>
      <c r="Y117" s="39">
        <v>0.06</v>
      </c>
    </row>
    <row r="118" spans="1:25" x14ac:dyDescent="0.3">
      <c r="A118" s="69">
        <v>44003</v>
      </c>
      <c r="B118" t="s">
        <v>214</v>
      </c>
      <c r="C118" t="s">
        <v>215</v>
      </c>
      <c r="D118" s="2">
        <v>12830</v>
      </c>
      <c r="E118" s="2">
        <v>12187</v>
      </c>
      <c r="F118" s="2">
        <v>249</v>
      </c>
      <c r="G118" s="2">
        <v>394</v>
      </c>
      <c r="H118" s="3">
        <v>93986647</v>
      </c>
      <c r="I118" s="3">
        <v>7712</v>
      </c>
      <c r="J118" s="39">
        <v>0.90700000000000003</v>
      </c>
      <c r="K118" s="39">
        <v>5.2999999999999999E-2</v>
      </c>
      <c r="L118" s="39">
        <v>0.04</v>
      </c>
      <c r="M118" s="39">
        <v>0.95099999999999996</v>
      </c>
      <c r="N118" s="39">
        <v>1.9E-2</v>
      </c>
      <c r="O118" s="39">
        <v>3.1E-2</v>
      </c>
      <c r="P118" s="2">
        <v>403</v>
      </c>
      <c r="Q118" s="2">
        <v>740</v>
      </c>
      <c r="R118" s="2">
        <v>727</v>
      </c>
      <c r="S118" s="2">
        <v>22</v>
      </c>
      <c r="T118" s="2">
        <v>394</v>
      </c>
      <c r="U118" s="3">
        <v>5630610</v>
      </c>
      <c r="V118" s="3">
        <v>7745</v>
      </c>
      <c r="W118" s="39">
        <v>0.93400000000000005</v>
      </c>
      <c r="X118" s="39">
        <v>2.8000000000000001E-2</v>
      </c>
      <c r="Y118" s="39">
        <v>3.9E-2</v>
      </c>
    </row>
    <row r="119" spans="1:25" x14ac:dyDescent="0.3">
      <c r="A119" s="69">
        <v>44003</v>
      </c>
      <c r="B119" t="s">
        <v>216</v>
      </c>
      <c r="C119" t="s">
        <v>217</v>
      </c>
      <c r="D119" s="2">
        <v>252071</v>
      </c>
      <c r="E119" s="2">
        <v>239882</v>
      </c>
      <c r="F119" s="2">
        <v>6501</v>
      </c>
      <c r="G119" s="2">
        <v>5687</v>
      </c>
      <c r="H119" s="3">
        <v>1693531722</v>
      </c>
      <c r="I119" s="3">
        <v>7060</v>
      </c>
      <c r="J119" s="39">
        <v>0.998</v>
      </c>
      <c r="K119" s="39">
        <v>1E-3</v>
      </c>
      <c r="L119" s="39">
        <v>1E-3</v>
      </c>
      <c r="M119" s="39">
        <v>0.95299999999999996</v>
      </c>
      <c r="N119" s="39">
        <v>2.4E-2</v>
      </c>
      <c r="O119" s="39">
        <v>2.3E-2</v>
      </c>
      <c r="P119" s="2">
        <v>5853</v>
      </c>
      <c r="Q119" s="2">
        <v>13929</v>
      </c>
      <c r="R119" s="2">
        <v>13693</v>
      </c>
      <c r="S119" s="2">
        <v>402</v>
      </c>
      <c r="T119" s="2">
        <v>5687</v>
      </c>
      <c r="U119" s="3">
        <v>95642044</v>
      </c>
      <c r="V119" s="3">
        <v>6985</v>
      </c>
      <c r="W119" s="39">
        <v>0.99299999999999999</v>
      </c>
      <c r="X119" s="39">
        <v>5.0000000000000001E-3</v>
      </c>
      <c r="Y119" s="39">
        <v>2E-3</v>
      </c>
    </row>
    <row r="120" spans="1:25" x14ac:dyDescent="0.3">
      <c r="A120" s="69">
        <v>44003</v>
      </c>
      <c r="B120" t="s">
        <v>218</v>
      </c>
      <c r="C120" t="s">
        <v>166</v>
      </c>
      <c r="D120" s="2">
        <v>34805</v>
      </c>
      <c r="E120" s="2">
        <v>33080</v>
      </c>
      <c r="F120" s="2">
        <v>1178</v>
      </c>
      <c r="G120" s="2">
        <v>1630</v>
      </c>
      <c r="H120" s="3">
        <v>257223193</v>
      </c>
      <c r="I120" s="3">
        <v>7776</v>
      </c>
      <c r="J120" s="39">
        <v>0.96799999999999997</v>
      </c>
      <c r="K120" s="39">
        <v>2.8000000000000001E-2</v>
      </c>
      <c r="L120" s="39">
        <v>4.0000000000000001E-3</v>
      </c>
      <c r="M120" s="39">
        <v>0.95</v>
      </c>
      <c r="N120" s="39">
        <v>3.4000000000000002E-2</v>
      </c>
      <c r="O120" s="39">
        <v>4.7E-2</v>
      </c>
      <c r="P120" s="2">
        <v>1752</v>
      </c>
      <c r="Q120" s="2">
        <v>6549</v>
      </c>
      <c r="R120" s="2">
        <v>6458</v>
      </c>
      <c r="S120" s="2">
        <v>213</v>
      </c>
      <c r="T120" s="2">
        <v>1630</v>
      </c>
      <c r="U120" s="3">
        <v>45137195</v>
      </c>
      <c r="V120" s="3">
        <v>6989</v>
      </c>
      <c r="W120" s="39">
        <v>0.997</v>
      </c>
      <c r="X120" s="39">
        <v>2E-3</v>
      </c>
      <c r="Y120" s="39">
        <v>1E-3</v>
      </c>
    </row>
    <row r="121" spans="1:25" x14ac:dyDescent="0.3">
      <c r="A121" s="69">
        <v>44003</v>
      </c>
      <c r="B121" t="s">
        <v>219</v>
      </c>
      <c r="C121" t="s">
        <v>61</v>
      </c>
      <c r="D121" s="2">
        <v>172</v>
      </c>
      <c r="E121" s="2">
        <v>150</v>
      </c>
      <c r="F121" s="2">
        <v>9</v>
      </c>
      <c r="G121" s="2">
        <v>13</v>
      </c>
      <c r="H121" s="3">
        <v>156055</v>
      </c>
      <c r="I121" s="3">
        <v>1040</v>
      </c>
      <c r="J121" s="39">
        <v>0.97299999999999998</v>
      </c>
      <c r="K121" s="39">
        <v>0</v>
      </c>
      <c r="L121" s="39">
        <v>2.7E-2</v>
      </c>
      <c r="M121" s="39">
        <v>0.872</v>
      </c>
      <c r="N121" s="39">
        <v>5.1999999999999998E-2</v>
      </c>
      <c r="O121" s="39">
        <v>7.5999999999999998E-2</v>
      </c>
      <c r="P121" s="2">
        <v>6</v>
      </c>
      <c r="Q121" s="2">
        <v>18</v>
      </c>
      <c r="R121" s="2">
        <v>11</v>
      </c>
      <c r="S121" s="2">
        <v>0</v>
      </c>
      <c r="T121" s="2">
        <v>13</v>
      </c>
      <c r="U121" s="3">
        <v>1046</v>
      </c>
      <c r="V121" s="3">
        <v>95</v>
      </c>
      <c r="W121" s="39">
        <v>1</v>
      </c>
      <c r="X121" s="39">
        <v>0</v>
      </c>
      <c r="Y121" s="39">
        <v>0</v>
      </c>
    </row>
    <row r="122" spans="1:25" x14ac:dyDescent="0.3">
      <c r="A122" s="69">
        <v>44003</v>
      </c>
      <c r="B122" t="s">
        <v>220</v>
      </c>
      <c r="C122" t="s">
        <v>7</v>
      </c>
      <c r="D122" s="2">
        <v>3707</v>
      </c>
      <c r="E122" s="2">
        <v>3299</v>
      </c>
      <c r="F122" s="2">
        <v>259</v>
      </c>
      <c r="G122" s="2">
        <v>149</v>
      </c>
      <c r="H122" s="3">
        <v>11869944</v>
      </c>
      <c r="I122" s="3">
        <v>3598</v>
      </c>
      <c r="J122" s="39">
        <v>0.95899999999999996</v>
      </c>
      <c r="K122" s="39">
        <v>1.4999999999999999E-2</v>
      </c>
      <c r="L122" s="39">
        <v>2.5999999999999999E-2</v>
      </c>
      <c r="M122" s="39">
        <v>0.89</v>
      </c>
      <c r="N122" s="39">
        <v>7.0000000000000007E-2</v>
      </c>
      <c r="O122" s="39">
        <v>0.04</v>
      </c>
      <c r="P122" s="2">
        <v>175</v>
      </c>
      <c r="Q122" s="2">
        <v>263</v>
      </c>
      <c r="R122" s="2">
        <v>245</v>
      </c>
      <c r="S122" s="2">
        <v>44</v>
      </c>
      <c r="T122" s="2">
        <v>149</v>
      </c>
      <c r="U122" s="3">
        <v>1003713</v>
      </c>
      <c r="V122" s="3">
        <v>4097</v>
      </c>
      <c r="W122" s="39">
        <v>0.873</v>
      </c>
      <c r="X122" s="39">
        <v>4.9000000000000002E-2</v>
      </c>
      <c r="Y122" s="39">
        <v>7.8E-2</v>
      </c>
    </row>
    <row r="123" spans="1:25" x14ac:dyDescent="0.3">
      <c r="A123" s="69">
        <v>44003</v>
      </c>
      <c r="B123" s="1" t="s">
        <v>221</v>
      </c>
      <c r="C123" s="1" t="s">
        <v>35</v>
      </c>
      <c r="D123" s="2">
        <v>98</v>
      </c>
      <c r="E123" s="2">
        <v>84</v>
      </c>
      <c r="F123" s="2">
        <v>3</v>
      </c>
      <c r="G123" s="2">
        <v>11</v>
      </c>
      <c r="H123" s="3">
        <v>777417</v>
      </c>
      <c r="I123" s="3">
        <v>9255</v>
      </c>
      <c r="J123" s="39">
        <v>0.67900000000000005</v>
      </c>
      <c r="K123" s="39">
        <v>0.16700000000000001</v>
      </c>
      <c r="L123" s="39">
        <v>0.155</v>
      </c>
      <c r="M123" s="39">
        <v>0.85699999999999998</v>
      </c>
      <c r="N123" s="39">
        <v>3.1E-2</v>
      </c>
      <c r="O123" s="39">
        <v>0.112</v>
      </c>
      <c r="P123" s="2">
        <v>7</v>
      </c>
      <c r="Q123" s="2">
        <v>13</v>
      </c>
      <c r="R123" s="2">
        <v>9</v>
      </c>
      <c r="S123" s="2">
        <v>0</v>
      </c>
      <c r="T123" s="2">
        <v>11</v>
      </c>
      <c r="U123" s="3">
        <v>84439</v>
      </c>
      <c r="V123" s="3">
        <v>9382</v>
      </c>
      <c r="W123" s="39">
        <v>0.55600000000000005</v>
      </c>
      <c r="X123" s="39">
        <v>0.33300000000000002</v>
      </c>
      <c r="Y123" s="39">
        <v>0.111</v>
      </c>
    </row>
    <row r="124" spans="1:25" x14ac:dyDescent="0.3">
      <c r="A124" s="69">
        <v>44003</v>
      </c>
      <c r="B124" s="1" t="s">
        <v>222</v>
      </c>
      <c r="C124" s="1" t="s">
        <v>223</v>
      </c>
      <c r="D124" s="2">
        <v>1435</v>
      </c>
      <c r="E124" s="2">
        <v>1354</v>
      </c>
      <c r="F124" s="2">
        <v>13</v>
      </c>
      <c r="G124" s="2">
        <v>68</v>
      </c>
      <c r="H124" s="3">
        <v>12316761</v>
      </c>
      <c r="I124" s="3">
        <v>9097</v>
      </c>
      <c r="J124" s="39">
        <v>0.94</v>
      </c>
      <c r="K124" s="39">
        <v>2.4E-2</v>
      </c>
      <c r="L124" s="39">
        <v>3.5999999999999997E-2</v>
      </c>
      <c r="M124" s="39">
        <v>0.94399999999999995</v>
      </c>
      <c r="N124" s="39">
        <v>8.0000000000000002E-3</v>
      </c>
      <c r="O124" s="39">
        <v>4.7E-2</v>
      </c>
      <c r="P124" s="2">
        <v>57</v>
      </c>
      <c r="Q124" s="2">
        <v>106</v>
      </c>
      <c r="R124" s="2">
        <v>95</v>
      </c>
      <c r="S124" s="2">
        <v>0</v>
      </c>
      <c r="T124" s="2">
        <v>68</v>
      </c>
      <c r="U124" s="3">
        <v>865491</v>
      </c>
      <c r="V124" s="3">
        <v>9110</v>
      </c>
      <c r="W124" s="39">
        <v>0.91600000000000004</v>
      </c>
      <c r="X124" s="39">
        <v>3.2000000000000001E-2</v>
      </c>
      <c r="Y124" s="39">
        <v>5.2999999999999999E-2</v>
      </c>
    </row>
    <row r="125" spans="1:25" x14ac:dyDescent="0.3">
      <c r="A125" s="69">
        <v>44003</v>
      </c>
      <c r="B125" s="1" t="s">
        <v>224</v>
      </c>
      <c r="C125" s="1" t="s">
        <v>225</v>
      </c>
      <c r="D125" s="2">
        <v>13623</v>
      </c>
      <c r="E125" s="2">
        <v>13343</v>
      </c>
      <c r="F125" s="2">
        <v>217</v>
      </c>
      <c r="G125" s="2">
        <v>63</v>
      </c>
      <c r="H125" s="3">
        <v>104710182</v>
      </c>
      <c r="I125" s="3">
        <v>7848</v>
      </c>
      <c r="J125" s="39">
        <v>0.999</v>
      </c>
      <c r="K125" s="39">
        <v>1E-3</v>
      </c>
      <c r="L125" s="39">
        <v>0</v>
      </c>
      <c r="M125" s="39">
        <v>0.98199999999999998</v>
      </c>
      <c r="N125" s="39">
        <v>1.4E-2</v>
      </c>
      <c r="O125" s="39">
        <v>5.0000000000000001E-3</v>
      </c>
      <c r="P125" s="2">
        <v>247</v>
      </c>
      <c r="Q125" s="2">
        <v>879</v>
      </c>
      <c r="R125" s="2">
        <v>1030</v>
      </c>
      <c r="S125" s="2">
        <v>33</v>
      </c>
      <c r="T125" s="2">
        <v>63</v>
      </c>
      <c r="U125" s="3">
        <v>8141953</v>
      </c>
      <c r="V125" s="3">
        <v>7905</v>
      </c>
      <c r="W125" s="39">
        <v>1</v>
      </c>
      <c r="X125" s="39">
        <v>0</v>
      </c>
      <c r="Y125" s="39">
        <v>0</v>
      </c>
    </row>
    <row r="126" spans="1:25" x14ac:dyDescent="0.3">
      <c r="A126" s="69">
        <v>44003</v>
      </c>
      <c r="B126" s="1" t="s">
        <v>226</v>
      </c>
      <c r="C126" s="1" t="s">
        <v>227</v>
      </c>
      <c r="D126" s="2">
        <v>5739</v>
      </c>
      <c r="E126" s="2">
        <v>5501</v>
      </c>
      <c r="F126" s="2">
        <v>32</v>
      </c>
      <c r="G126" s="2">
        <v>206</v>
      </c>
      <c r="H126" s="3">
        <v>50495669</v>
      </c>
      <c r="I126" s="3">
        <v>9179</v>
      </c>
      <c r="J126" s="39">
        <v>0.92500000000000004</v>
      </c>
      <c r="K126" s="39">
        <v>4.1000000000000002E-2</v>
      </c>
      <c r="L126" s="39">
        <v>3.4000000000000002E-2</v>
      </c>
      <c r="M126" s="39">
        <v>0.95899999999999996</v>
      </c>
      <c r="N126" s="39">
        <v>5.0000000000000001E-3</v>
      </c>
      <c r="O126" s="39">
        <v>3.5999999999999997E-2</v>
      </c>
      <c r="P126" s="2">
        <v>173</v>
      </c>
      <c r="Q126" s="2">
        <v>387</v>
      </c>
      <c r="R126" s="2">
        <v>352</v>
      </c>
      <c r="S126" s="2">
        <v>2</v>
      </c>
      <c r="T126" s="2">
        <v>206</v>
      </c>
      <c r="U126" s="3">
        <v>3174473</v>
      </c>
      <c r="V126" s="3">
        <v>9018</v>
      </c>
      <c r="W126" s="39">
        <v>0.88600000000000001</v>
      </c>
      <c r="X126" s="39">
        <v>3.1E-2</v>
      </c>
      <c r="Y126" s="39">
        <v>8.2000000000000003E-2</v>
      </c>
    </row>
    <row r="127" spans="1:25" x14ac:dyDescent="0.3">
      <c r="A127" s="69">
        <v>44003</v>
      </c>
      <c r="B127" s="1" t="s">
        <v>228</v>
      </c>
      <c r="C127" s="1" t="s">
        <v>229</v>
      </c>
      <c r="D127" s="2">
        <v>1805</v>
      </c>
      <c r="E127" s="2">
        <v>1746</v>
      </c>
      <c r="F127" s="2">
        <v>24</v>
      </c>
      <c r="G127" s="2">
        <v>35</v>
      </c>
      <c r="H127" s="3">
        <v>12957058</v>
      </c>
      <c r="I127" s="3">
        <v>7421</v>
      </c>
      <c r="J127" s="39">
        <v>0.95199999999999996</v>
      </c>
      <c r="K127" s="39">
        <v>0.04</v>
      </c>
      <c r="L127" s="39">
        <v>8.0000000000000002E-3</v>
      </c>
      <c r="M127" s="39">
        <v>0.96899999999999997</v>
      </c>
      <c r="N127" s="39">
        <v>1.2E-2</v>
      </c>
      <c r="O127" s="39">
        <v>1.9E-2</v>
      </c>
      <c r="P127" s="2">
        <v>35</v>
      </c>
      <c r="Q127" s="2">
        <v>120</v>
      </c>
      <c r="R127" s="2">
        <v>118</v>
      </c>
      <c r="S127" s="2">
        <v>2</v>
      </c>
      <c r="T127" s="2">
        <v>35</v>
      </c>
      <c r="U127" s="3">
        <v>869935</v>
      </c>
      <c r="V127" s="3">
        <v>7372</v>
      </c>
      <c r="W127" s="39">
        <v>0.93200000000000005</v>
      </c>
      <c r="X127" s="39">
        <v>3.4000000000000002E-2</v>
      </c>
      <c r="Y127" s="39">
        <v>3.4000000000000002E-2</v>
      </c>
    </row>
    <row r="128" spans="1:25" x14ac:dyDescent="0.3">
      <c r="A128" s="69">
        <v>44003</v>
      </c>
      <c r="B128" s="1" t="s">
        <v>234</v>
      </c>
      <c r="C128" s="1" t="s">
        <v>61</v>
      </c>
      <c r="D128" s="2">
        <v>95</v>
      </c>
      <c r="E128" s="2">
        <v>79</v>
      </c>
      <c r="F128" s="2">
        <v>3</v>
      </c>
      <c r="G128" s="2">
        <v>13</v>
      </c>
      <c r="H128" s="3">
        <v>517936</v>
      </c>
      <c r="I128" s="3">
        <v>6556</v>
      </c>
      <c r="J128" s="39">
        <v>0.68400000000000005</v>
      </c>
      <c r="K128" s="39">
        <v>5.0999999999999997E-2</v>
      </c>
      <c r="L128" s="39">
        <v>0.26600000000000001</v>
      </c>
      <c r="M128" s="39">
        <v>0.83199999999999996</v>
      </c>
      <c r="N128" s="39">
        <v>3.2000000000000001E-2</v>
      </c>
      <c r="O128" s="39">
        <v>0.13700000000000001</v>
      </c>
      <c r="P128" s="2">
        <v>10</v>
      </c>
      <c r="Q128" s="2">
        <v>14</v>
      </c>
      <c r="R128" s="2">
        <v>11</v>
      </c>
      <c r="S128" s="2">
        <v>0</v>
      </c>
      <c r="T128" s="2">
        <v>13</v>
      </c>
      <c r="U128" s="3">
        <v>82640</v>
      </c>
      <c r="V128" s="3">
        <v>7513</v>
      </c>
      <c r="W128" s="39">
        <v>0.72699999999999998</v>
      </c>
      <c r="X128" s="39">
        <v>0.182</v>
      </c>
      <c r="Y128" s="39">
        <v>9.0999999999999998E-2</v>
      </c>
    </row>
    <row r="129" spans="1:25" x14ac:dyDescent="0.3">
      <c r="A129" s="69">
        <v>44003</v>
      </c>
      <c r="B129" s="1" t="s">
        <v>241</v>
      </c>
      <c r="C129" s="1" t="s">
        <v>242</v>
      </c>
      <c r="D129" s="2">
        <v>316</v>
      </c>
      <c r="E129" s="2">
        <v>292</v>
      </c>
      <c r="F129" s="2">
        <v>15</v>
      </c>
      <c r="G129" s="2">
        <v>9</v>
      </c>
      <c r="H129" s="3">
        <v>2296169</v>
      </c>
      <c r="I129" s="3">
        <v>7864</v>
      </c>
      <c r="J129" s="39">
        <v>0.99299999999999999</v>
      </c>
      <c r="K129" s="39">
        <v>7.0000000000000001E-3</v>
      </c>
      <c r="L129" s="39">
        <v>0</v>
      </c>
      <c r="M129" s="39">
        <v>0.92400000000000004</v>
      </c>
      <c r="N129" s="39">
        <v>4.7E-2</v>
      </c>
      <c r="O129" s="39">
        <v>2.8000000000000001E-2</v>
      </c>
      <c r="P129" s="2">
        <v>32</v>
      </c>
      <c r="Q129" s="2">
        <v>23</v>
      </c>
      <c r="R129" s="2">
        <v>45</v>
      </c>
      <c r="S129" s="2">
        <v>1</v>
      </c>
      <c r="T129" s="2">
        <v>9</v>
      </c>
      <c r="U129" s="3">
        <v>375776</v>
      </c>
      <c r="V129" s="3">
        <v>8351</v>
      </c>
      <c r="W129" s="39">
        <v>1</v>
      </c>
      <c r="X129" s="39">
        <v>0</v>
      </c>
      <c r="Y129" s="39">
        <v>0</v>
      </c>
    </row>
    <row r="130" spans="1:25" x14ac:dyDescent="0.3">
      <c r="A130" s="69">
        <v>44003</v>
      </c>
      <c r="B130" s="1" t="s">
        <v>243</v>
      </c>
      <c r="C130" s="1" t="s">
        <v>146</v>
      </c>
      <c r="D130" s="2">
        <v>7115</v>
      </c>
      <c r="E130" s="2">
        <v>6631</v>
      </c>
      <c r="F130" s="2">
        <v>140</v>
      </c>
      <c r="G130" s="2">
        <v>344</v>
      </c>
      <c r="H130" s="3">
        <v>39133639</v>
      </c>
      <c r="I130" s="3">
        <v>5902</v>
      </c>
      <c r="J130" s="39">
        <v>0.93799999999999994</v>
      </c>
      <c r="K130" s="39">
        <v>2.4E-2</v>
      </c>
      <c r="L130" s="39">
        <v>3.7999999999999999E-2</v>
      </c>
      <c r="M130" s="39">
        <v>0.93300000000000005</v>
      </c>
      <c r="N130" s="39">
        <v>1.9E-2</v>
      </c>
      <c r="O130" s="39">
        <v>4.8000000000000001E-2</v>
      </c>
      <c r="P130" s="2">
        <v>373</v>
      </c>
      <c r="Q130" s="2">
        <v>362</v>
      </c>
      <c r="R130" s="2">
        <v>383</v>
      </c>
      <c r="S130" s="2">
        <v>8</v>
      </c>
      <c r="T130" s="2">
        <v>344</v>
      </c>
      <c r="U130" s="3">
        <v>2180270</v>
      </c>
      <c r="V130" s="3">
        <v>5693</v>
      </c>
      <c r="W130" s="39">
        <v>0.88</v>
      </c>
      <c r="X130" s="39">
        <v>4.3999999999999997E-2</v>
      </c>
      <c r="Y130" s="39">
        <v>7.5999999999999998E-2</v>
      </c>
    </row>
    <row r="131" spans="1:25" x14ac:dyDescent="0.3">
      <c r="A131" s="69">
        <v>44003</v>
      </c>
      <c r="B131" s="1" t="s">
        <v>244</v>
      </c>
      <c r="C131" s="1" t="s">
        <v>245</v>
      </c>
      <c r="D131" s="2">
        <v>665</v>
      </c>
      <c r="E131" s="2">
        <v>639</v>
      </c>
      <c r="F131" s="2">
        <v>2</v>
      </c>
      <c r="G131" s="2">
        <v>24</v>
      </c>
      <c r="H131" s="3">
        <v>5936774</v>
      </c>
      <c r="I131" s="3">
        <v>9291</v>
      </c>
      <c r="J131" s="39">
        <v>0.98599999999999999</v>
      </c>
      <c r="K131" s="39">
        <v>5.0000000000000001E-3</v>
      </c>
      <c r="L131" s="39">
        <v>8.9999999999999993E-3</v>
      </c>
      <c r="M131" s="39">
        <v>0.96099999999999997</v>
      </c>
      <c r="N131" s="39">
        <v>3.0000000000000001E-3</v>
      </c>
      <c r="O131" s="39">
        <v>3.5999999999999997E-2</v>
      </c>
      <c r="P131" s="2">
        <v>16</v>
      </c>
      <c r="Q131" s="2">
        <v>54</v>
      </c>
      <c r="R131" s="2">
        <v>45</v>
      </c>
      <c r="S131" s="2">
        <v>1</v>
      </c>
      <c r="T131" s="2">
        <v>24</v>
      </c>
      <c r="U131" s="3">
        <v>431296</v>
      </c>
      <c r="V131" s="3">
        <v>9584</v>
      </c>
      <c r="W131" s="39">
        <v>0.97799999999999998</v>
      </c>
      <c r="X131" s="39">
        <v>0</v>
      </c>
      <c r="Y131" s="39">
        <v>2.1999999999999999E-2</v>
      </c>
    </row>
    <row r="132" spans="1:25" x14ac:dyDescent="0.3">
      <c r="A132" s="69">
        <v>44003</v>
      </c>
      <c r="B132" s="1" t="s">
        <v>246</v>
      </c>
      <c r="C132" s="1" t="s">
        <v>247</v>
      </c>
      <c r="D132" s="2">
        <v>21669</v>
      </c>
      <c r="E132" s="2">
        <v>19796</v>
      </c>
      <c r="F132" s="2">
        <v>334</v>
      </c>
      <c r="G132" s="2">
        <v>1532</v>
      </c>
      <c r="H132" s="3">
        <v>146172947</v>
      </c>
      <c r="I132" s="3">
        <v>7384</v>
      </c>
      <c r="J132" s="39">
        <v>0.97199999999999998</v>
      </c>
      <c r="K132" s="39">
        <v>1.6E-2</v>
      </c>
      <c r="L132" s="39">
        <v>1.2E-2</v>
      </c>
      <c r="M132" s="39">
        <v>0.91400000000000003</v>
      </c>
      <c r="N132" s="39">
        <v>1.4999999999999999E-2</v>
      </c>
      <c r="O132" s="39">
        <v>7.0999999999999994E-2</v>
      </c>
      <c r="P132" s="2">
        <v>1329</v>
      </c>
      <c r="Q132" s="2">
        <v>1153</v>
      </c>
      <c r="R132" s="2">
        <v>934</v>
      </c>
      <c r="S132" s="2">
        <v>16</v>
      </c>
      <c r="T132" s="2">
        <v>1532</v>
      </c>
      <c r="U132" s="3">
        <v>6739115</v>
      </c>
      <c r="V132" s="3">
        <v>7215</v>
      </c>
      <c r="W132" s="39">
        <v>0.94199999999999995</v>
      </c>
      <c r="X132" s="39">
        <v>1.0999999999999999E-2</v>
      </c>
      <c r="Y132" s="39">
        <v>4.7E-2</v>
      </c>
    </row>
    <row r="133" spans="1:25" x14ac:dyDescent="0.3">
      <c r="A133" s="69">
        <v>44003</v>
      </c>
      <c r="B133" s="1" t="s">
        <v>248</v>
      </c>
      <c r="C133" s="1" t="s">
        <v>35</v>
      </c>
      <c r="D133" s="2">
        <v>54</v>
      </c>
      <c r="E133" s="2">
        <v>43</v>
      </c>
      <c r="F133" s="2">
        <v>1</v>
      </c>
      <c r="G133" s="2">
        <v>10</v>
      </c>
      <c r="H133" s="3">
        <v>425500</v>
      </c>
      <c r="I133" s="3">
        <v>9895</v>
      </c>
      <c r="J133" s="39">
        <v>0.58099999999999996</v>
      </c>
      <c r="K133" s="39">
        <v>0.16300000000000001</v>
      </c>
      <c r="L133" s="39">
        <v>0.25600000000000001</v>
      </c>
      <c r="M133" s="39">
        <v>0.79600000000000004</v>
      </c>
      <c r="N133" s="39">
        <v>1.9E-2</v>
      </c>
      <c r="O133" s="39">
        <v>0.185</v>
      </c>
      <c r="P133" s="2">
        <v>6</v>
      </c>
      <c r="Q133" s="2">
        <v>8</v>
      </c>
      <c r="R133" s="2">
        <v>4</v>
      </c>
      <c r="S133" s="2">
        <v>0</v>
      </c>
      <c r="T133" s="2">
        <v>10</v>
      </c>
      <c r="U133" s="3">
        <v>40000</v>
      </c>
      <c r="V133" s="3">
        <v>10000</v>
      </c>
      <c r="W133" s="39">
        <v>0.5</v>
      </c>
      <c r="X133" s="39">
        <v>0</v>
      </c>
      <c r="Y133" s="39">
        <v>0.5</v>
      </c>
    </row>
    <row r="134" spans="1:25" x14ac:dyDescent="0.3">
      <c r="A134" s="69">
        <v>44003</v>
      </c>
      <c r="B134" s="1" t="s">
        <v>249</v>
      </c>
      <c r="C134" s="1" t="s">
        <v>250</v>
      </c>
      <c r="D134" s="2">
        <v>15261</v>
      </c>
      <c r="E134" s="2">
        <v>15106</v>
      </c>
      <c r="F134" s="2">
        <v>121</v>
      </c>
      <c r="G134" s="2">
        <v>33</v>
      </c>
      <c r="H134" s="3">
        <v>117007251</v>
      </c>
      <c r="I134" s="3">
        <v>7746</v>
      </c>
      <c r="J134" s="39">
        <v>0.996</v>
      </c>
      <c r="K134" s="39">
        <v>2E-3</v>
      </c>
      <c r="L134" s="39">
        <v>2E-3</v>
      </c>
      <c r="M134" s="39">
        <v>0.99</v>
      </c>
      <c r="N134" s="39">
        <v>7.0000000000000001E-3</v>
      </c>
      <c r="O134" s="39">
        <v>2E-3</v>
      </c>
      <c r="P134" s="2">
        <v>29</v>
      </c>
      <c r="Q134" s="2">
        <v>1070</v>
      </c>
      <c r="R134" s="2">
        <v>1057</v>
      </c>
      <c r="S134" s="2">
        <v>9</v>
      </c>
      <c r="T134" s="2">
        <v>33</v>
      </c>
      <c r="U134" s="3">
        <v>8370834</v>
      </c>
      <c r="V134" s="3">
        <v>7919</v>
      </c>
      <c r="W134" s="39">
        <v>0.997</v>
      </c>
      <c r="X134" s="39">
        <v>2E-3</v>
      </c>
      <c r="Y134" s="39">
        <v>1E-3</v>
      </c>
    </row>
    <row r="135" spans="1:25" x14ac:dyDescent="0.3">
      <c r="A135" s="69">
        <v>44003</v>
      </c>
      <c r="B135" s="1" t="s">
        <v>251</v>
      </c>
      <c r="C135" s="1" t="s">
        <v>104</v>
      </c>
      <c r="D135" s="2">
        <v>50</v>
      </c>
      <c r="E135" s="2">
        <v>46</v>
      </c>
      <c r="F135" s="2">
        <v>0</v>
      </c>
      <c r="G135" s="2">
        <v>4</v>
      </c>
      <c r="H135" s="3">
        <v>428726</v>
      </c>
      <c r="I135" s="3">
        <v>9320</v>
      </c>
      <c r="J135" s="39">
        <v>0.87</v>
      </c>
      <c r="K135" s="39">
        <v>8.6999999999999994E-2</v>
      </c>
      <c r="L135" s="39">
        <v>4.2999999999999997E-2</v>
      </c>
      <c r="M135" s="39">
        <v>0.92</v>
      </c>
      <c r="N135" s="39">
        <v>0</v>
      </c>
      <c r="O135" s="39">
        <v>0.08</v>
      </c>
      <c r="P135" s="2">
        <v>2</v>
      </c>
      <c r="Q135" s="2">
        <v>5</v>
      </c>
      <c r="R135" s="2">
        <v>3</v>
      </c>
      <c r="S135" s="2">
        <v>0</v>
      </c>
      <c r="T135" s="2">
        <v>4</v>
      </c>
      <c r="U135" s="3">
        <v>20926</v>
      </c>
      <c r="V135" s="3">
        <v>6975</v>
      </c>
      <c r="W135" s="39">
        <v>1</v>
      </c>
      <c r="X135" s="39">
        <v>0</v>
      </c>
      <c r="Y135" s="39">
        <v>0</v>
      </c>
    </row>
    <row r="136" spans="1:25" x14ac:dyDescent="0.3">
      <c r="A136" s="69">
        <v>44003</v>
      </c>
      <c r="B136" s="1" t="s">
        <v>252</v>
      </c>
      <c r="C136" s="1" t="s">
        <v>253</v>
      </c>
      <c r="D136" s="2">
        <v>10052</v>
      </c>
      <c r="E136" s="2">
        <v>9808</v>
      </c>
      <c r="F136" s="2">
        <v>29</v>
      </c>
      <c r="G136" s="2">
        <v>215</v>
      </c>
      <c r="H136" s="3">
        <v>78317452</v>
      </c>
      <c r="I136" s="3">
        <v>7985</v>
      </c>
      <c r="J136" s="39">
        <v>0.98299999999999998</v>
      </c>
      <c r="K136" s="39">
        <v>1.2999999999999999E-2</v>
      </c>
      <c r="L136" s="39">
        <v>4.0000000000000001E-3</v>
      </c>
      <c r="M136" s="39">
        <v>0.97599999999999998</v>
      </c>
      <c r="N136" s="39">
        <v>3.0000000000000001E-3</v>
      </c>
      <c r="O136" s="39">
        <v>2.1000000000000001E-2</v>
      </c>
      <c r="P136" s="2">
        <v>211</v>
      </c>
      <c r="Q136" s="2">
        <v>771</v>
      </c>
      <c r="R136" s="2">
        <v>765</v>
      </c>
      <c r="S136" s="2">
        <v>2</v>
      </c>
      <c r="T136" s="2">
        <v>215</v>
      </c>
      <c r="U136" s="3">
        <v>6333544</v>
      </c>
      <c r="V136" s="3">
        <v>8279</v>
      </c>
      <c r="W136" s="39">
        <v>0.97099999999999997</v>
      </c>
      <c r="X136" s="39">
        <v>1.4E-2</v>
      </c>
      <c r="Y136" s="39">
        <v>1.4E-2</v>
      </c>
    </row>
    <row r="137" spans="1:25" x14ac:dyDescent="0.3">
      <c r="A137" s="69">
        <v>44003</v>
      </c>
      <c r="B137" s="1" t="s">
        <v>254</v>
      </c>
      <c r="C137" s="1" t="s">
        <v>255</v>
      </c>
      <c r="D137" s="2">
        <v>4478</v>
      </c>
      <c r="E137" s="2">
        <v>4314</v>
      </c>
      <c r="F137" s="2">
        <v>59</v>
      </c>
      <c r="G137" s="2">
        <v>105</v>
      </c>
      <c r="H137" s="3">
        <v>35100955</v>
      </c>
      <c r="I137" s="3">
        <v>8137</v>
      </c>
      <c r="J137" s="39">
        <v>0.78600000000000003</v>
      </c>
      <c r="K137" s="39">
        <v>0.17100000000000001</v>
      </c>
      <c r="L137" s="39">
        <v>4.2999999999999997E-2</v>
      </c>
      <c r="M137" s="39">
        <v>0.96699999999999997</v>
      </c>
      <c r="N137" s="39">
        <v>0.01</v>
      </c>
      <c r="O137" s="39">
        <v>2.4E-2</v>
      </c>
      <c r="P137" s="2">
        <v>117</v>
      </c>
      <c r="Q137" s="2">
        <v>314</v>
      </c>
      <c r="R137" s="2">
        <v>324</v>
      </c>
      <c r="S137" s="2">
        <v>2</v>
      </c>
      <c r="T137" s="2">
        <v>105</v>
      </c>
      <c r="U137" s="3">
        <v>2618080</v>
      </c>
      <c r="V137" s="3">
        <v>8080</v>
      </c>
      <c r="W137" s="39">
        <v>0.82399999999999995</v>
      </c>
      <c r="X137" s="39">
        <v>5.6000000000000001E-2</v>
      </c>
      <c r="Y137" s="39">
        <v>0.12</v>
      </c>
    </row>
    <row r="138" spans="1:25" x14ac:dyDescent="0.3">
      <c r="A138" s="69">
        <v>44003</v>
      </c>
      <c r="B138" s="1" t="s">
        <v>256</v>
      </c>
      <c r="C138" s="1" t="s">
        <v>166</v>
      </c>
      <c r="D138" s="2">
        <v>12147</v>
      </c>
      <c r="E138" s="2">
        <v>11897</v>
      </c>
      <c r="F138" s="2">
        <v>189</v>
      </c>
      <c r="G138" s="2">
        <v>61</v>
      </c>
      <c r="H138" s="3">
        <v>108362734</v>
      </c>
      <c r="I138" s="3">
        <v>9108</v>
      </c>
      <c r="J138" s="39">
        <v>0.95799999999999996</v>
      </c>
      <c r="K138" s="39">
        <v>3.3000000000000002E-2</v>
      </c>
      <c r="L138" s="39">
        <v>8.0000000000000002E-3</v>
      </c>
      <c r="M138" s="39">
        <v>0.97899999999999998</v>
      </c>
      <c r="N138" s="39">
        <v>1.6E-2</v>
      </c>
      <c r="O138" s="39">
        <v>5.0000000000000001E-3</v>
      </c>
      <c r="P138" s="2">
        <v>61</v>
      </c>
      <c r="Q138" s="2">
        <v>863</v>
      </c>
      <c r="R138" s="2">
        <v>858</v>
      </c>
      <c r="S138" s="2">
        <v>5</v>
      </c>
      <c r="T138" s="2">
        <v>61</v>
      </c>
      <c r="U138" s="3">
        <v>7862260</v>
      </c>
      <c r="V138" s="3">
        <v>9163</v>
      </c>
      <c r="W138" s="39">
        <v>0.95499999999999996</v>
      </c>
      <c r="X138" s="39">
        <v>3.3000000000000002E-2</v>
      </c>
      <c r="Y138" s="39">
        <v>1.2999999999999999E-2</v>
      </c>
    </row>
    <row r="139" spans="1:25" x14ac:dyDescent="0.3">
      <c r="A139" s="69">
        <v>44003</v>
      </c>
      <c r="B139" s="1" t="s">
        <v>257</v>
      </c>
      <c r="C139" s="1" t="s">
        <v>258</v>
      </c>
      <c r="D139" s="2">
        <v>659</v>
      </c>
      <c r="E139" s="2">
        <v>556</v>
      </c>
      <c r="F139" s="2">
        <v>70</v>
      </c>
      <c r="G139" s="2">
        <v>33</v>
      </c>
      <c r="H139" s="3">
        <v>5291521</v>
      </c>
      <c r="I139" s="3">
        <v>9517</v>
      </c>
      <c r="J139" s="39">
        <v>0.77300000000000002</v>
      </c>
      <c r="K139" s="39">
        <v>0.104</v>
      </c>
      <c r="L139" s="39">
        <v>0.122</v>
      </c>
      <c r="M139" s="39">
        <v>0.84499999999999997</v>
      </c>
      <c r="N139" s="39">
        <v>0.105</v>
      </c>
      <c r="O139" s="39">
        <v>0.05</v>
      </c>
      <c r="P139" s="2">
        <v>30</v>
      </c>
      <c r="Q139" s="2">
        <v>38</v>
      </c>
      <c r="R139" s="2">
        <v>31</v>
      </c>
      <c r="S139" s="2">
        <v>4</v>
      </c>
      <c r="T139" s="2">
        <v>33</v>
      </c>
      <c r="U139" s="3">
        <v>290559</v>
      </c>
      <c r="V139" s="3">
        <v>9373</v>
      </c>
      <c r="W139" s="39">
        <v>0.83899999999999997</v>
      </c>
      <c r="X139" s="39">
        <v>0</v>
      </c>
      <c r="Y139" s="39">
        <v>0.161</v>
      </c>
    </row>
    <row r="140" spans="1:25" x14ac:dyDescent="0.3">
      <c r="A140" s="69">
        <v>44003</v>
      </c>
      <c r="B140" s="1" t="s">
        <v>259</v>
      </c>
      <c r="C140" s="1" t="s">
        <v>258</v>
      </c>
      <c r="D140" s="2">
        <v>172</v>
      </c>
      <c r="E140" s="2">
        <v>163</v>
      </c>
      <c r="F140" s="2">
        <v>3</v>
      </c>
      <c r="G140" s="2">
        <v>6</v>
      </c>
      <c r="H140" s="3">
        <v>1527481</v>
      </c>
      <c r="I140" s="3">
        <v>9371</v>
      </c>
      <c r="J140" s="39">
        <v>0.67500000000000004</v>
      </c>
      <c r="K140" s="39">
        <v>0.19600000000000001</v>
      </c>
      <c r="L140" s="39">
        <v>0.129</v>
      </c>
      <c r="M140" s="39">
        <v>0.94799999999999995</v>
      </c>
      <c r="N140" s="39">
        <v>1.7000000000000001E-2</v>
      </c>
      <c r="O140" s="39">
        <v>3.5000000000000003E-2</v>
      </c>
      <c r="P140" s="2">
        <v>11</v>
      </c>
      <c r="Q140" s="2">
        <v>11</v>
      </c>
      <c r="R140" s="2">
        <v>15</v>
      </c>
      <c r="S140" s="2">
        <v>1</v>
      </c>
      <c r="T140" s="2">
        <v>6</v>
      </c>
      <c r="U140" s="3">
        <v>143969</v>
      </c>
      <c r="V140" s="3">
        <v>9598</v>
      </c>
      <c r="W140" s="39">
        <v>0.8</v>
      </c>
      <c r="X140" s="39">
        <v>0</v>
      </c>
      <c r="Y140" s="39">
        <v>0.2</v>
      </c>
    </row>
    <row r="141" spans="1:25" x14ac:dyDescent="0.3">
      <c r="A141" s="69">
        <v>44003</v>
      </c>
      <c r="B141" s="1" t="s">
        <v>260</v>
      </c>
      <c r="C141" s="1" t="s">
        <v>7</v>
      </c>
      <c r="D141" s="2">
        <v>569</v>
      </c>
      <c r="E141" s="2">
        <v>560</v>
      </c>
      <c r="F141" s="2">
        <v>2</v>
      </c>
      <c r="G141" s="2">
        <v>7</v>
      </c>
      <c r="H141" s="3">
        <v>5275660</v>
      </c>
      <c r="I141" s="3">
        <v>9421</v>
      </c>
      <c r="J141" s="39">
        <v>0.996</v>
      </c>
      <c r="K141" s="39">
        <v>4.0000000000000001E-3</v>
      </c>
      <c r="L141" s="39">
        <v>0</v>
      </c>
      <c r="M141" s="39">
        <v>0.98799999999999999</v>
      </c>
      <c r="N141" s="39">
        <v>0</v>
      </c>
      <c r="O141" s="39">
        <v>1.2E-2</v>
      </c>
      <c r="P141" s="2">
        <v>13</v>
      </c>
      <c r="Q141" s="2">
        <v>36</v>
      </c>
      <c r="R141" s="2">
        <v>42</v>
      </c>
      <c r="S141" s="2">
        <v>0</v>
      </c>
      <c r="T141" s="2">
        <v>7</v>
      </c>
      <c r="U141" s="3">
        <v>398974</v>
      </c>
      <c r="V141" s="3">
        <v>9499</v>
      </c>
      <c r="W141" s="39">
        <v>0.97599999999999998</v>
      </c>
      <c r="X141" s="39">
        <v>2.4E-2</v>
      </c>
      <c r="Y141" s="39">
        <v>0</v>
      </c>
    </row>
    <row r="142" spans="1:25" x14ac:dyDescent="0.3">
      <c r="B142" s="1"/>
      <c r="C142" s="1"/>
      <c r="D142" s="2"/>
      <c r="E142" s="2"/>
      <c r="F142" s="2"/>
      <c r="G142" s="2"/>
      <c r="H142" s="3"/>
      <c r="I142" s="3"/>
      <c r="J142" s="39"/>
      <c r="K142" s="39"/>
      <c r="L142" s="39"/>
      <c r="M142" s="39"/>
      <c r="N142" s="39"/>
      <c r="O142" s="39"/>
      <c r="P142" s="2"/>
      <c r="Q142" s="2"/>
      <c r="R142" s="2"/>
      <c r="S142" s="2"/>
      <c r="T142" s="2"/>
      <c r="U142" s="3"/>
      <c r="V142" s="3"/>
      <c r="W142" s="39"/>
      <c r="X142" s="39"/>
      <c r="Y142" s="39"/>
    </row>
    <row r="143" spans="1:25" x14ac:dyDescent="0.3">
      <c r="B143" s="1"/>
      <c r="C143" s="1"/>
      <c r="D143" s="2"/>
      <c r="E143" s="2"/>
      <c r="F143" s="2"/>
      <c r="G143" s="2"/>
      <c r="H143" s="3"/>
      <c r="I143" s="3"/>
      <c r="J143" s="39"/>
      <c r="K143" s="39"/>
      <c r="L143" s="39"/>
      <c r="M143" s="39"/>
      <c r="N143" s="39"/>
      <c r="O143" s="39"/>
      <c r="P143" s="2"/>
      <c r="Q143" s="2"/>
      <c r="R143" s="2"/>
      <c r="S143" s="2"/>
      <c r="T143" s="2"/>
      <c r="U143" s="3"/>
      <c r="V143" s="3"/>
      <c r="W143" s="39"/>
      <c r="X143" s="39"/>
      <c r="Y143" s="39"/>
    </row>
    <row r="144" spans="1:25" x14ac:dyDescent="0.3">
      <c r="B144" s="1"/>
      <c r="C144" s="1"/>
      <c r="D144" s="2"/>
      <c r="E144" s="2"/>
      <c r="F144" s="2"/>
      <c r="G144" s="2"/>
      <c r="H144" s="3"/>
      <c r="I144" s="3"/>
      <c r="J144" s="39"/>
      <c r="K144" s="39"/>
      <c r="L144" s="39"/>
      <c r="M144" s="39"/>
      <c r="N144" s="39"/>
      <c r="O144" s="39"/>
      <c r="P144" s="2"/>
      <c r="Q144" s="2"/>
      <c r="R144" s="2"/>
      <c r="S144" s="2"/>
      <c r="T144" s="2"/>
      <c r="U144" s="3"/>
      <c r="V144" s="3"/>
      <c r="W144" s="39"/>
      <c r="X144" s="39"/>
      <c r="Y144" s="39"/>
    </row>
    <row r="145" spans="2:25" x14ac:dyDescent="0.3">
      <c r="B145" s="1"/>
      <c r="C145" s="1"/>
      <c r="D145" s="2"/>
      <c r="E145" s="2"/>
      <c r="F145" s="2"/>
      <c r="G145" s="2"/>
      <c r="H145" s="3"/>
      <c r="I145" s="3"/>
      <c r="J145" s="39"/>
      <c r="K145" s="39"/>
      <c r="L145" s="39"/>
      <c r="M145" s="39"/>
      <c r="N145" s="39"/>
      <c r="O145" s="39"/>
      <c r="P145" s="2"/>
      <c r="Q145" s="2"/>
      <c r="R145" s="2"/>
      <c r="S145" s="2"/>
      <c r="T145" s="2"/>
      <c r="U145" s="3"/>
      <c r="V145" s="3"/>
      <c r="W145" s="39"/>
      <c r="X145" s="39"/>
      <c r="Y145" s="39"/>
    </row>
    <row r="146" spans="2:25" x14ac:dyDescent="0.3">
      <c r="B146" s="1"/>
      <c r="C146" s="1"/>
      <c r="D146" s="2"/>
      <c r="E146" s="2"/>
      <c r="F146" s="2"/>
      <c r="G146" s="2"/>
      <c r="H146" s="3"/>
      <c r="I146" s="3"/>
      <c r="J146" s="39"/>
      <c r="K146" s="39"/>
      <c r="L146" s="39"/>
      <c r="M146" s="39"/>
      <c r="N146" s="39"/>
      <c r="O146" s="39"/>
      <c r="P146" s="2"/>
      <c r="Q146" s="2"/>
      <c r="R146" s="2"/>
      <c r="S146" s="2"/>
      <c r="T146" s="2"/>
      <c r="U146" s="3"/>
      <c r="V146" s="3"/>
      <c r="W146" s="39"/>
      <c r="X146" s="39"/>
      <c r="Y146" s="39"/>
    </row>
    <row r="147" spans="2:25" x14ac:dyDescent="0.3">
      <c r="B147" s="1"/>
      <c r="C147" s="1"/>
      <c r="D147" s="2"/>
      <c r="E147" s="2"/>
      <c r="F147" s="2"/>
      <c r="G147" s="2"/>
      <c r="H147" s="3"/>
      <c r="I147" s="3"/>
      <c r="J147" s="39"/>
      <c r="K147" s="39"/>
      <c r="L147" s="39"/>
      <c r="M147" s="39"/>
      <c r="N147" s="39"/>
      <c r="O147" s="39"/>
      <c r="P147" s="2"/>
      <c r="Q147" s="2"/>
      <c r="R147" s="2"/>
      <c r="S147" s="2"/>
      <c r="T147" s="2"/>
      <c r="U147" s="3"/>
      <c r="V147" s="3"/>
      <c r="W147" s="39"/>
      <c r="X147" s="39"/>
      <c r="Y147" s="39"/>
    </row>
    <row r="148" spans="2:25" x14ac:dyDescent="0.3">
      <c r="B148" s="1"/>
      <c r="C148" s="1"/>
      <c r="D148" s="2"/>
      <c r="E148" s="2"/>
      <c r="F148" s="2"/>
      <c r="G148" s="2"/>
      <c r="H148" s="3"/>
      <c r="I148" s="3"/>
      <c r="J148" s="39"/>
      <c r="K148" s="39"/>
      <c r="L148" s="39"/>
      <c r="M148" s="39"/>
      <c r="N148" s="39"/>
      <c r="O148" s="39"/>
      <c r="P148" s="2"/>
      <c r="Q148" s="2"/>
      <c r="R148" s="2"/>
      <c r="S148" s="2"/>
      <c r="T148" s="2"/>
      <c r="U148" s="3"/>
      <c r="V148" s="3"/>
      <c r="W148" s="39"/>
      <c r="X148" s="39"/>
      <c r="Y148" s="39"/>
    </row>
    <row r="149" spans="2:25" x14ac:dyDescent="0.3">
      <c r="B149" s="1"/>
      <c r="C149" s="1"/>
      <c r="D149" s="2"/>
      <c r="E149" s="2"/>
      <c r="F149" s="2"/>
      <c r="G149" s="2"/>
      <c r="H149" s="3"/>
      <c r="I149" s="3"/>
      <c r="J149" s="39"/>
      <c r="K149" s="39"/>
      <c r="L149" s="39"/>
      <c r="M149" s="39"/>
      <c r="N149" s="39"/>
      <c r="O149" s="39"/>
      <c r="P149" s="2"/>
      <c r="Q149" s="2"/>
      <c r="R149" s="2"/>
      <c r="S149" s="2"/>
      <c r="T149" s="2"/>
      <c r="U149" s="3"/>
      <c r="V149" s="3"/>
      <c r="W149" s="39"/>
      <c r="X149" s="39"/>
      <c r="Y149" s="39"/>
    </row>
    <row r="150" spans="2:25" x14ac:dyDescent="0.3">
      <c r="B150" s="1"/>
      <c r="C150" s="1"/>
      <c r="D150" s="2"/>
      <c r="E150" s="2"/>
      <c r="F150" s="2"/>
      <c r="G150" s="2"/>
      <c r="H150" s="3"/>
      <c r="I150" s="3"/>
      <c r="J150" s="39"/>
      <c r="K150" s="39"/>
      <c r="L150" s="39"/>
      <c r="M150" s="39"/>
      <c r="N150" s="39"/>
      <c r="O150" s="39"/>
      <c r="P150" s="2"/>
      <c r="Q150" s="2"/>
      <c r="R150" s="2"/>
      <c r="S150" s="2"/>
      <c r="T150" s="2"/>
      <c r="U150" s="3"/>
      <c r="V150" s="3"/>
      <c r="W150" s="39"/>
      <c r="X150" s="39"/>
      <c r="Y150" s="39"/>
    </row>
    <row r="151" spans="2:25" x14ac:dyDescent="0.3">
      <c r="B151" s="1"/>
      <c r="C151" s="1"/>
      <c r="D151" s="2"/>
      <c r="E151" s="2"/>
      <c r="F151" s="2"/>
      <c r="G151" s="2"/>
      <c r="H151" s="3"/>
      <c r="I151" s="3"/>
      <c r="J151" s="39"/>
      <c r="K151" s="39"/>
      <c r="L151" s="39"/>
      <c r="M151" s="39"/>
      <c r="N151" s="39"/>
      <c r="O151" s="39"/>
      <c r="P151" s="2"/>
      <c r="Q151" s="2"/>
      <c r="R151" s="2"/>
      <c r="S151" s="2"/>
      <c r="T151" s="2"/>
      <c r="U151" s="3"/>
      <c r="V151" s="3"/>
      <c r="W151" s="39"/>
      <c r="X151" s="39"/>
      <c r="Y151" s="39"/>
    </row>
    <row r="152" spans="2:25" x14ac:dyDescent="0.3">
      <c r="B152" s="1"/>
      <c r="C152" s="1"/>
      <c r="D152" s="2"/>
      <c r="E152" s="2"/>
      <c r="F152" s="2"/>
      <c r="G152" s="2"/>
      <c r="H152" s="3"/>
      <c r="I152" s="3"/>
      <c r="J152" s="39"/>
      <c r="K152" s="39"/>
      <c r="L152" s="39"/>
      <c r="M152" s="39"/>
      <c r="N152" s="39"/>
      <c r="O152" s="39"/>
      <c r="P152" s="2"/>
      <c r="Q152" s="2"/>
      <c r="R152" s="2"/>
      <c r="S152" s="2"/>
      <c r="T152" s="2"/>
      <c r="U152" s="3"/>
      <c r="V152" s="3"/>
      <c r="W152" s="39"/>
      <c r="X152" s="39"/>
      <c r="Y152" s="39"/>
    </row>
    <row r="153" spans="2:25" x14ac:dyDescent="0.3">
      <c r="B153" s="1"/>
      <c r="C153" s="1"/>
      <c r="D153" s="2"/>
      <c r="E153" s="2"/>
      <c r="F153" s="2"/>
      <c r="G153" s="2"/>
      <c r="H153" s="3"/>
      <c r="I153" s="3"/>
      <c r="J153" s="39"/>
      <c r="K153" s="39"/>
      <c r="L153" s="39"/>
      <c r="M153" s="39"/>
      <c r="N153" s="39"/>
      <c r="O153" s="39"/>
      <c r="P153" s="2"/>
      <c r="Q153" s="2"/>
      <c r="R153" s="2"/>
      <c r="S153" s="2"/>
      <c r="T153" s="2"/>
      <c r="U153" s="3"/>
      <c r="V153" s="3"/>
      <c r="W153" s="39"/>
      <c r="X153" s="39"/>
      <c r="Y153" s="39"/>
    </row>
    <row r="154" spans="2:25" x14ac:dyDescent="0.3">
      <c r="B154" s="1"/>
      <c r="C154" s="1"/>
      <c r="D154" s="2"/>
      <c r="E154" s="2"/>
      <c r="F154" s="2"/>
      <c r="G154" s="2"/>
      <c r="H154" s="3"/>
      <c r="I154" s="3"/>
      <c r="J154" s="39"/>
      <c r="K154" s="39"/>
      <c r="L154" s="39"/>
      <c r="M154" s="39"/>
      <c r="N154" s="39"/>
      <c r="O154" s="39"/>
      <c r="P154" s="2"/>
      <c r="Q154" s="2"/>
      <c r="R154" s="2"/>
      <c r="S154" s="2"/>
      <c r="T154" s="2"/>
      <c r="U154" s="3"/>
      <c r="V154" s="3"/>
      <c r="W154" s="39"/>
      <c r="X154" s="39"/>
      <c r="Y154" s="39"/>
    </row>
    <row r="155" spans="2:25" x14ac:dyDescent="0.3">
      <c r="B155" s="1"/>
      <c r="C155" s="1"/>
      <c r="D155" s="2"/>
      <c r="E155" s="2"/>
      <c r="F155" s="2"/>
      <c r="G155" s="2"/>
      <c r="H155" s="3"/>
      <c r="I155" s="3"/>
      <c r="J155" s="39"/>
      <c r="K155" s="39"/>
      <c r="L155" s="39"/>
      <c r="M155" s="39"/>
      <c r="N155" s="39"/>
      <c r="O155" s="39"/>
      <c r="P155" s="2"/>
      <c r="Q155" s="2"/>
      <c r="R155" s="2"/>
      <c r="S155" s="2"/>
      <c r="T155" s="2"/>
      <c r="U155" s="3"/>
      <c r="V155" s="3"/>
      <c r="W155" s="39"/>
      <c r="X155" s="39"/>
      <c r="Y155" s="39"/>
    </row>
    <row r="156" spans="2:25" x14ac:dyDescent="0.3">
      <c r="B156" s="1"/>
      <c r="C156" s="1"/>
      <c r="D156" s="2"/>
      <c r="E156" s="2"/>
      <c r="F156" s="2"/>
      <c r="G156" s="2"/>
      <c r="H156" s="3"/>
      <c r="I156" s="3"/>
      <c r="J156" s="39"/>
      <c r="K156" s="39"/>
      <c r="L156" s="39"/>
      <c r="M156" s="39"/>
      <c r="N156" s="39"/>
      <c r="O156" s="39"/>
      <c r="P156" s="2"/>
      <c r="Q156" s="2"/>
      <c r="R156" s="2"/>
      <c r="S156" s="2"/>
      <c r="T156" s="2"/>
      <c r="U156" s="3"/>
      <c r="V156" s="3"/>
      <c r="W156" s="39"/>
      <c r="X156" s="39"/>
      <c r="Y156" s="39"/>
    </row>
    <row r="157" spans="2:25" x14ac:dyDescent="0.3">
      <c r="B157" s="1"/>
      <c r="C157" s="1"/>
      <c r="D157" s="2"/>
      <c r="E157" s="2"/>
      <c r="F157" s="2"/>
      <c r="G157" s="2"/>
      <c r="H157" s="3"/>
      <c r="I157" s="3"/>
      <c r="J157" s="39"/>
      <c r="K157" s="39"/>
      <c r="L157" s="39"/>
      <c r="M157" s="39"/>
      <c r="N157" s="39"/>
      <c r="O157" s="39"/>
      <c r="P157" s="2"/>
      <c r="Q157" s="2"/>
      <c r="R157" s="2"/>
      <c r="S157" s="2"/>
      <c r="T157" s="2"/>
      <c r="U157" s="3"/>
      <c r="V157" s="3"/>
      <c r="W157" s="39"/>
      <c r="X157" s="39"/>
      <c r="Y157" s="39"/>
    </row>
    <row r="158" spans="2:25" x14ac:dyDescent="0.3">
      <c r="B158" s="1"/>
      <c r="C158" s="1"/>
      <c r="D158" s="2"/>
      <c r="E158" s="2"/>
      <c r="F158" s="2"/>
      <c r="G158" s="2"/>
      <c r="H158" s="3"/>
      <c r="I158" s="3"/>
      <c r="J158" s="39"/>
      <c r="K158" s="39"/>
      <c r="L158" s="39"/>
      <c r="M158" s="39"/>
      <c r="N158" s="39"/>
      <c r="O158" s="39"/>
      <c r="P158" s="2"/>
      <c r="Q158" s="2"/>
      <c r="R158" s="2"/>
      <c r="S158" s="2"/>
      <c r="T158" s="2"/>
      <c r="U158" s="3"/>
      <c r="V158" s="3"/>
      <c r="W158" s="39"/>
      <c r="X158" s="39"/>
      <c r="Y158" s="39"/>
    </row>
    <row r="159" spans="2:25" x14ac:dyDescent="0.3">
      <c r="B159" s="1"/>
      <c r="C159" s="1"/>
      <c r="D159" s="2"/>
      <c r="E159" s="2"/>
      <c r="F159" s="2"/>
      <c r="G159" s="2"/>
      <c r="H159" s="3"/>
      <c r="I159" s="3"/>
      <c r="J159" s="39"/>
      <c r="K159" s="39"/>
      <c r="L159" s="39"/>
      <c r="M159" s="39"/>
      <c r="N159" s="39"/>
      <c r="O159" s="39"/>
      <c r="P159" s="2"/>
      <c r="Q159" s="2"/>
      <c r="R159" s="2"/>
      <c r="S159" s="2"/>
      <c r="T159" s="2"/>
      <c r="U159" s="3"/>
      <c r="V159" s="3"/>
      <c r="W159" s="39"/>
      <c r="X159" s="39"/>
      <c r="Y159" s="39"/>
    </row>
    <row r="160" spans="2:25" x14ac:dyDescent="0.3">
      <c r="B160" s="1"/>
      <c r="C160" s="1"/>
      <c r="D160" s="2"/>
      <c r="E160" s="2"/>
      <c r="F160" s="2"/>
      <c r="G160" s="2"/>
      <c r="H160" s="3"/>
      <c r="I160" s="3"/>
      <c r="J160" s="39"/>
      <c r="K160" s="39"/>
      <c r="L160" s="39"/>
      <c r="M160" s="39"/>
      <c r="N160" s="39"/>
      <c r="O160" s="39"/>
      <c r="P160" s="2"/>
      <c r="Q160" s="2"/>
      <c r="R160" s="2"/>
      <c r="S160" s="2"/>
      <c r="T160" s="2"/>
      <c r="U160" s="3"/>
      <c r="V160" s="3"/>
      <c r="W160" s="39"/>
      <c r="X160" s="39"/>
      <c r="Y160" s="39"/>
    </row>
    <row r="161" spans="2:25" x14ac:dyDescent="0.3">
      <c r="B161" s="1"/>
      <c r="C161" s="1"/>
      <c r="D161" s="2"/>
      <c r="E161" s="2"/>
      <c r="F161" s="2"/>
      <c r="G161" s="2"/>
      <c r="H161" s="3"/>
      <c r="I161" s="3"/>
      <c r="J161" s="39"/>
      <c r="K161" s="39"/>
      <c r="L161" s="39"/>
      <c r="M161" s="39"/>
      <c r="N161" s="39"/>
      <c r="O161" s="39"/>
      <c r="P161" s="2"/>
      <c r="Q161" s="2"/>
      <c r="R161" s="2"/>
      <c r="S161" s="2"/>
      <c r="T161" s="2"/>
      <c r="U161" s="3"/>
      <c r="V161" s="3"/>
      <c r="W161" s="39"/>
      <c r="X161" s="39"/>
      <c r="Y161" s="39"/>
    </row>
  </sheetData>
  <sheetProtection algorithmName="SHA-256" hashValue="XCFL7IOE1KkVZ2Y8+Fj8hx8Ll3OJ8wxTy5xSo5Jn2dc=" saltValue="8YydAMXwFspJbJ9m8ri18Q==" spinCount="100000" sheet="1" objects="1" scenarios="1"/>
  <autoFilter ref="A1:Y124"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VQVUQ2WUPSKA-1683173573-62228</_dlc_DocId>
    <_dlc_DocIdUrl xmlns="814d62cb-2db6-4c25-ab62-b9075facbc11">
      <Url>https://im/teams/DA/_layouts/15/DocIdRedir.aspx?ID=VQVUQ2WUPSKA-1683173573-62228</Url>
      <Description>VQVUQ2WUPSKA-1683173573-62228</Description>
    </_dlc_DocIdUrl>
  </documentManagement>
</p:properties>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BD813443-39E8-4464-AD55-AC1E14616F92}">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14d62cb-2db6-4c25-ab62-b9075facbc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Single fund</vt:lpstr>
      <vt:lpstr>Data summary</vt:lpstr>
      <vt:lpstr>Glossary</vt:lpstr>
      <vt:lpstr>Other funds</vt:lpstr>
      <vt:lpstr>all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2020-06-25T02:29:23Z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1B6542BCAFA64B92FE2F2B7D65041BD98AEDAE61</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2020-06-25T02:29:23Z</vt:lpwstr>
  </property>
  <property fmtid="{D5CDD505-2E9C-101B-9397-08002B2CF9AE}" pid="19" name="PM_Hash_Version">
    <vt:lpwstr>2018.0</vt:lpwstr>
  </property>
  <property fmtid="{D5CDD505-2E9C-101B-9397-08002B2CF9AE}" pid="20" name="PM_Hash_Salt_Prev">
    <vt:lpwstr>ACB3FEF5ACCCF075E8D6961FB00ECAF3</vt:lpwstr>
  </property>
  <property fmtid="{D5CDD505-2E9C-101B-9397-08002B2CF9AE}" pid="21" name="PM_Hash_Salt">
    <vt:lpwstr>51A40DA0BA016866B08F89A79CF98D44</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eaef53d0-3ecf-4e52-9601-ad4037a85a19</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{eaef53d0-3ecf-4e52-9601-ad4037a85a19}</vt:lpwstr>
  </property>
  <property fmtid="{D5CDD505-2E9C-101B-9397-08002B2CF9AE}" pid="47" name="RecordPoint_SubmissionDate">
    <vt:lpwstr/>
  </property>
  <property fmtid="{D5CDD505-2E9C-101B-9397-08002B2CF9AE}" pid="48" name="RecordPoint_RecordNumberSubmitted">
    <vt:lpwstr>R0001117770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2020-06-26T12:51:55.2262058+10:00</vt:lpwstr>
  </property>
</Properties>
</file>